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am_u\Desktop\"/>
    </mc:Choice>
  </mc:AlternateContent>
  <xr:revisionPtr revIDLastSave="0" documentId="8_{FBCB40B4-B0EC-4075-8250-B634FC948126}" xr6:coauthVersionLast="47" xr6:coauthVersionMax="47" xr10:uidLastSave="{00000000-0000-0000-0000-000000000000}"/>
  <bookViews>
    <workbookView xWindow="3510" yWindow="720" windowWidth="18000" windowHeight="15480" tabRatio="793" xr2:uid="{00000000-000D-0000-FFFF-FFFF00000000}"/>
  </bookViews>
  <sheets>
    <sheet name="2023年12月" sheetId="42" r:id="rId1"/>
    <sheet name="2024年1月 " sheetId="55" r:id="rId2"/>
    <sheet name="2024年2月" sheetId="43" r:id="rId3"/>
    <sheet name="2024年3月" sheetId="44" r:id="rId4"/>
    <sheet name="2024年4月" sheetId="45" r:id="rId5"/>
    <sheet name="2024年5月" sheetId="46" r:id="rId6"/>
    <sheet name="2024年6月" sheetId="47" r:id="rId7"/>
    <sheet name="2024年7月" sheetId="48" r:id="rId8"/>
    <sheet name="2024年8月" sheetId="49" r:id="rId9"/>
    <sheet name="2024年9月" sheetId="50" r:id="rId10"/>
    <sheet name="2024年10月" sheetId="51" r:id="rId11"/>
    <sheet name="2024年11月" sheetId="52" r:id="rId12"/>
    <sheet name="2024年12月" sheetId="53" r:id="rId13"/>
    <sheet name="年月なし" sheetId="54" r:id="rId14"/>
  </sheets>
  <definedNames>
    <definedName name="_xlnm._FilterDatabase" localSheetId="0" hidden="1">'2023年12月'!$A$6:$AC$40</definedName>
    <definedName name="_xlnm._FilterDatabase" localSheetId="10" hidden="1">'2024年10月'!$A$6:$AC$40</definedName>
    <definedName name="_xlnm._FilterDatabase" localSheetId="11" hidden="1">'2024年11月'!$A$6:$AC$40</definedName>
    <definedName name="_xlnm._FilterDatabase" localSheetId="12" hidden="1">'2024年12月'!$A$6:$AC$40</definedName>
    <definedName name="_xlnm._FilterDatabase" localSheetId="1" hidden="1">'2024年1月 '!$A$6:$AC$40</definedName>
    <definedName name="_xlnm._FilterDatabase" localSheetId="2" hidden="1">'2024年2月'!$A$6:$AC$40</definedName>
    <definedName name="_xlnm._FilterDatabase" localSheetId="3" hidden="1">'2024年3月'!$A$6:$AC$40</definedName>
    <definedName name="_xlnm._FilterDatabase" localSheetId="4" hidden="1">'2024年4月'!$A$6:$AC$40</definedName>
    <definedName name="_xlnm._FilterDatabase" localSheetId="5" hidden="1">'2024年5月'!$A$6:$AC$40</definedName>
    <definedName name="_xlnm._FilterDatabase" localSheetId="6" hidden="1">'2024年6月'!$A$6:$AC$40</definedName>
    <definedName name="_xlnm._FilterDatabase" localSheetId="7" hidden="1">'2024年7月'!$A$6:$AC$40</definedName>
    <definedName name="_xlnm._FilterDatabase" localSheetId="8" hidden="1">'2024年8月'!$A$6:$AC$40</definedName>
    <definedName name="_xlnm._FilterDatabase" localSheetId="9" hidden="1">'2024年9月'!$A$6:$AC$40</definedName>
    <definedName name="_xlnm._FilterDatabase" localSheetId="13" hidden="1">年月なし!$A$6:$AC$40</definedName>
    <definedName name="_xlnm.Print_Area" localSheetId="0">'2023年12月'!$A$1:$AB$58</definedName>
    <definedName name="_xlnm.Print_Area" localSheetId="10">'2024年10月'!$A$1:$AB$58</definedName>
    <definedName name="_xlnm.Print_Area" localSheetId="11">'2024年11月'!$A$1:$AB$58</definedName>
    <definedName name="_xlnm.Print_Area" localSheetId="12">'2024年12月'!$A$1:$AB$58</definedName>
    <definedName name="_xlnm.Print_Area" localSheetId="1">'2024年1月 '!$A$1:$AB$58</definedName>
    <definedName name="_xlnm.Print_Area" localSheetId="2">'2024年2月'!$A$1:$AB$58</definedName>
    <definedName name="_xlnm.Print_Area" localSheetId="3">'2024年3月'!$A$1:$AB$58</definedName>
    <definedName name="_xlnm.Print_Area" localSheetId="4">'2024年4月'!$A$1:$AB$58</definedName>
    <definedName name="_xlnm.Print_Area" localSheetId="5">'2024年5月'!$A$1:$AB$58</definedName>
    <definedName name="_xlnm.Print_Area" localSheetId="6">'2024年6月'!$A:$W</definedName>
    <definedName name="_xlnm.Print_Area" localSheetId="7">'2024年7月'!$A$1:$AB$58</definedName>
    <definedName name="_xlnm.Print_Area" localSheetId="8">'2024年8月'!$A$1:$AB$58</definedName>
    <definedName name="_xlnm.Print_Area" localSheetId="9">'2024年9月'!$A$1:$AB$58</definedName>
    <definedName name="_xlnm.Print_Area" localSheetId="13">年月なし!$A$1:$AB$58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2" i="55" l="1"/>
  <c r="T40" i="55"/>
  <c r="S40" i="55"/>
  <c r="R40" i="55"/>
  <c r="Y39" i="55"/>
  <c r="Z39" i="55" s="1"/>
  <c r="X39" i="55"/>
  <c r="Q39" i="55"/>
  <c r="P39" i="55"/>
  <c r="O39" i="55"/>
  <c r="N39" i="55"/>
  <c r="M39" i="55"/>
  <c r="K39" i="55"/>
  <c r="J39" i="55"/>
  <c r="Y38" i="55"/>
  <c r="Z38" i="55" s="1"/>
  <c r="X38" i="55"/>
  <c r="Q38" i="55"/>
  <c r="P38" i="55"/>
  <c r="O38" i="55"/>
  <c r="N38" i="55"/>
  <c r="M38" i="55"/>
  <c r="K38" i="55"/>
  <c r="J38" i="55"/>
  <c r="Y37" i="55"/>
  <c r="Z37" i="55"/>
  <c r="X37" i="55"/>
  <c r="Q37" i="55"/>
  <c r="P37" i="55"/>
  <c r="O37" i="55"/>
  <c r="N37" i="55"/>
  <c r="M37" i="55"/>
  <c r="K37" i="55"/>
  <c r="J37" i="55"/>
  <c r="Y36" i="55"/>
  <c r="Z36" i="55"/>
  <c r="X36" i="55"/>
  <c r="Q36" i="55"/>
  <c r="P36" i="55"/>
  <c r="O36" i="55"/>
  <c r="N36" i="55"/>
  <c r="M36" i="55"/>
  <c r="K36" i="55"/>
  <c r="J36" i="55"/>
  <c r="Y35" i="55"/>
  <c r="Z35" i="55" s="1"/>
  <c r="X35" i="55"/>
  <c r="Q35" i="55"/>
  <c r="P35" i="55"/>
  <c r="O35" i="55"/>
  <c r="N35" i="55"/>
  <c r="M35" i="55"/>
  <c r="K35" i="55"/>
  <c r="J35" i="55"/>
  <c r="Y34" i="55"/>
  <c r="Z34" i="55" s="1"/>
  <c r="X34" i="55"/>
  <c r="Q34" i="55"/>
  <c r="P34" i="55"/>
  <c r="O34" i="55"/>
  <c r="N34" i="55"/>
  <c r="M34" i="55"/>
  <c r="K34" i="55"/>
  <c r="J34" i="55"/>
  <c r="Y33" i="55"/>
  <c r="Z33" i="55" s="1"/>
  <c r="X33" i="55"/>
  <c r="Q33" i="55"/>
  <c r="P33" i="55"/>
  <c r="O33" i="55"/>
  <c r="N33" i="55"/>
  <c r="M33" i="55"/>
  <c r="K33" i="55"/>
  <c r="J33" i="55"/>
  <c r="Y32" i="55"/>
  <c r="Z32" i="55" s="1"/>
  <c r="X32" i="55"/>
  <c r="Q32" i="55"/>
  <c r="P32" i="55"/>
  <c r="O32" i="55"/>
  <c r="N32" i="55"/>
  <c r="M32" i="55"/>
  <c r="K32" i="55"/>
  <c r="J32" i="55"/>
  <c r="Y31" i="55"/>
  <c r="Z31" i="55"/>
  <c r="X31" i="55"/>
  <c r="Q31" i="55"/>
  <c r="P31" i="55"/>
  <c r="O31" i="55"/>
  <c r="N31" i="55"/>
  <c r="M31" i="55"/>
  <c r="K31" i="55"/>
  <c r="J31" i="55"/>
  <c r="Y30" i="55"/>
  <c r="Z30" i="55"/>
  <c r="X30" i="55"/>
  <c r="Q30" i="55"/>
  <c r="P30" i="55"/>
  <c r="O30" i="55"/>
  <c r="N30" i="55"/>
  <c r="M30" i="55"/>
  <c r="K30" i="55"/>
  <c r="J30" i="55"/>
  <c r="Y29" i="55"/>
  <c r="Z29" i="55" s="1"/>
  <c r="X29" i="55"/>
  <c r="Q29" i="55"/>
  <c r="P29" i="55"/>
  <c r="O29" i="55"/>
  <c r="N29" i="55"/>
  <c r="M29" i="55"/>
  <c r="K29" i="55"/>
  <c r="J29" i="55"/>
  <c r="Y28" i="55"/>
  <c r="Z28" i="55" s="1"/>
  <c r="X28" i="55"/>
  <c r="Q28" i="55"/>
  <c r="P28" i="55"/>
  <c r="O28" i="55"/>
  <c r="N28" i="55"/>
  <c r="M28" i="55"/>
  <c r="K28" i="55"/>
  <c r="J28" i="55"/>
  <c r="Y27" i="55"/>
  <c r="Z27" i="55" s="1"/>
  <c r="X27" i="55"/>
  <c r="Q27" i="55"/>
  <c r="P27" i="55"/>
  <c r="O27" i="55"/>
  <c r="N27" i="55"/>
  <c r="M27" i="55"/>
  <c r="K27" i="55"/>
  <c r="J27" i="55"/>
  <c r="Y26" i="55"/>
  <c r="Z26" i="55" s="1"/>
  <c r="X26" i="55"/>
  <c r="Q26" i="55"/>
  <c r="P26" i="55"/>
  <c r="O26" i="55"/>
  <c r="N26" i="55"/>
  <c r="M26" i="55"/>
  <c r="K26" i="55"/>
  <c r="J26" i="55"/>
  <c r="Y25" i="55"/>
  <c r="Z25" i="55"/>
  <c r="X25" i="55"/>
  <c r="Q25" i="55"/>
  <c r="P25" i="55"/>
  <c r="O25" i="55"/>
  <c r="N25" i="55"/>
  <c r="M25" i="55"/>
  <c r="K25" i="55"/>
  <c r="J25" i="55"/>
  <c r="Y24" i="55"/>
  <c r="Z24" i="55"/>
  <c r="X24" i="55"/>
  <c r="Q24" i="55"/>
  <c r="P24" i="55"/>
  <c r="O24" i="55"/>
  <c r="N24" i="55"/>
  <c r="M24" i="55"/>
  <c r="K24" i="55"/>
  <c r="J24" i="55"/>
  <c r="Y23" i="55"/>
  <c r="Z23" i="55" s="1"/>
  <c r="X23" i="55"/>
  <c r="Q23" i="55"/>
  <c r="P23" i="55"/>
  <c r="O23" i="55"/>
  <c r="N23" i="55"/>
  <c r="M23" i="55"/>
  <c r="K23" i="55"/>
  <c r="J23" i="55"/>
  <c r="Y22" i="55"/>
  <c r="Z22" i="55" s="1"/>
  <c r="X22" i="55"/>
  <c r="Q22" i="55"/>
  <c r="P22" i="55"/>
  <c r="O22" i="55"/>
  <c r="N22" i="55"/>
  <c r="M22" i="55"/>
  <c r="K22" i="55"/>
  <c r="J22" i="55"/>
  <c r="Y21" i="55"/>
  <c r="Z21" i="55" s="1"/>
  <c r="X21" i="55"/>
  <c r="Q21" i="55"/>
  <c r="P21" i="55"/>
  <c r="O21" i="55"/>
  <c r="N21" i="55"/>
  <c r="M21" i="55"/>
  <c r="K21" i="55"/>
  <c r="J21" i="55"/>
  <c r="Y20" i="55"/>
  <c r="Z20" i="55" s="1"/>
  <c r="X20" i="55"/>
  <c r="Q20" i="55"/>
  <c r="P20" i="55"/>
  <c r="O20" i="55"/>
  <c r="N20" i="55"/>
  <c r="M20" i="55"/>
  <c r="K20" i="55"/>
  <c r="J20" i="55"/>
  <c r="Y19" i="55"/>
  <c r="Z19" i="55"/>
  <c r="X19" i="55"/>
  <c r="Q19" i="55"/>
  <c r="P19" i="55"/>
  <c r="O19" i="55"/>
  <c r="N19" i="55"/>
  <c r="M19" i="55"/>
  <c r="K19" i="55"/>
  <c r="J19" i="55"/>
  <c r="Y18" i="55"/>
  <c r="Z18" i="55"/>
  <c r="X18" i="55"/>
  <c r="Q18" i="55"/>
  <c r="P18" i="55"/>
  <c r="O18" i="55"/>
  <c r="N18" i="55"/>
  <c r="M18" i="55"/>
  <c r="K18" i="55"/>
  <c r="J18" i="55"/>
  <c r="Y17" i="55"/>
  <c r="Z17" i="55" s="1"/>
  <c r="X17" i="55"/>
  <c r="Q17" i="55"/>
  <c r="P17" i="55"/>
  <c r="O17" i="55"/>
  <c r="N17" i="55"/>
  <c r="M17" i="55"/>
  <c r="K17" i="55"/>
  <c r="J17" i="55"/>
  <c r="Y16" i="55"/>
  <c r="Z16" i="55" s="1"/>
  <c r="X16" i="55"/>
  <c r="Q16" i="55"/>
  <c r="P16" i="55"/>
  <c r="O16" i="55"/>
  <c r="N16" i="55"/>
  <c r="M16" i="55"/>
  <c r="K16" i="55"/>
  <c r="J16" i="55"/>
  <c r="Y15" i="55"/>
  <c r="Z15" i="55" s="1"/>
  <c r="X15" i="55"/>
  <c r="Q15" i="55"/>
  <c r="P15" i="55"/>
  <c r="O15" i="55"/>
  <c r="N15" i="55"/>
  <c r="M15" i="55"/>
  <c r="K15" i="55"/>
  <c r="J15" i="55"/>
  <c r="Y14" i="55"/>
  <c r="Z14" i="55" s="1"/>
  <c r="X14" i="55"/>
  <c r="Q14" i="55"/>
  <c r="P14" i="55"/>
  <c r="O14" i="55"/>
  <c r="N14" i="55"/>
  <c r="M14" i="55"/>
  <c r="K14" i="55"/>
  <c r="J14" i="55"/>
  <c r="Y13" i="55"/>
  <c r="Z13" i="55"/>
  <c r="X13" i="55"/>
  <c r="Q13" i="55"/>
  <c r="P13" i="55"/>
  <c r="O13" i="55"/>
  <c r="N13" i="55"/>
  <c r="M13" i="55"/>
  <c r="K13" i="55"/>
  <c r="J13" i="55"/>
  <c r="Y12" i="55"/>
  <c r="Z12" i="55" s="1"/>
  <c r="X12" i="55"/>
  <c r="Q12" i="55"/>
  <c r="P12" i="55"/>
  <c r="O12" i="55"/>
  <c r="N12" i="55"/>
  <c r="Y11" i="55"/>
  <c r="Z11" i="55" s="1"/>
  <c r="X11" i="55"/>
  <c r="Q11" i="55"/>
  <c r="P11" i="55"/>
  <c r="O11" i="55"/>
  <c r="N11" i="55"/>
  <c r="Y10" i="55"/>
  <c r="Z10" i="55"/>
  <c r="X10" i="55"/>
  <c r="Q10" i="55"/>
  <c r="P10" i="55"/>
  <c r="O10" i="55"/>
  <c r="N10" i="55"/>
  <c r="M10" i="55"/>
  <c r="K10" i="55"/>
  <c r="J10" i="55"/>
  <c r="Y9" i="55"/>
  <c r="Z9" i="55" s="1"/>
  <c r="X9" i="55"/>
  <c r="Q9" i="55"/>
  <c r="P9" i="55"/>
  <c r="O9" i="55"/>
  <c r="N9" i="55"/>
  <c r="M9" i="55"/>
  <c r="K9" i="55"/>
  <c r="J9" i="55"/>
  <c r="A4" i="55"/>
  <c r="A3" i="55"/>
  <c r="B30" i="55" s="1"/>
  <c r="T40" i="54"/>
  <c r="S40" i="54"/>
  <c r="R40" i="54"/>
  <c r="Y39" i="54"/>
  <c r="Z39" i="54" s="1"/>
  <c r="X39" i="54"/>
  <c r="Q39" i="54"/>
  <c r="P39" i="54"/>
  <c r="O39" i="54"/>
  <c r="N39" i="54"/>
  <c r="M39" i="54"/>
  <c r="K39" i="54"/>
  <c r="J39" i="54"/>
  <c r="Y38" i="54"/>
  <c r="Z38" i="54" s="1"/>
  <c r="X38" i="54"/>
  <c r="Q38" i="54"/>
  <c r="P38" i="54"/>
  <c r="O38" i="54"/>
  <c r="N38" i="54"/>
  <c r="M38" i="54"/>
  <c r="K38" i="54"/>
  <c r="J38" i="54"/>
  <c r="Y37" i="54"/>
  <c r="Z37" i="54" s="1"/>
  <c r="AA37" i="54" s="1"/>
  <c r="L37" i="54" s="1"/>
  <c r="X37" i="54"/>
  <c r="Q37" i="54"/>
  <c r="P37" i="54"/>
  <c r="O37" i="54"/>
  <c r="N37" i="54"/>
  <c r="M37" i="54"/>
  <c r="K37" i="54"/>
  <c r="J37" i="54"/>
  <c r="Y36" i="54"/>
  <c r="Z36" i="54" s="1"/>
  <c r="AA36" i="54" s="1"/>
  <c r="L36" i="54" s="1"/>
  <c r="X36" i="54"/>
  <c r="Q36" i="54"/>
  <c r="P36" i="54"/>
  <c r="O36" i="54"/>
  <c r="N36" i="54"/>
  <c r="M36" i="54"/>
  <c r="K36" i="54"/>
  <c r="J36" i="54"/>
  <c r="Y35" i="54"/>
  <c r="Z35" i="54" s="1"/>
  <c r="X35" i="54"/>
  <c r="Q35" i="54"/>
  <c r="P35" i="54"/>
  <c r="O35" i="54"/>
  <c r="N35" i="54"/>
  <c r="M35" i="54"/>
  <c r="K35" i="54"/>
  <c r="J35" i="54"/>
  <c r="Y34" i="54"/>
  <c r="Z34" i="54" s="1"/>
  <c r="X34" i="54"/>
  <c r="Q34" i="54"/>
  <c r="P34" i="54"/>
  <c r="O34" i="54"/>
  <c r="N34" i="54"/>
  <c r="M34" i="54"/>
  <c r="K34" i="54"/>
  <c r="J34" i="54"/>
  <c r="Y33" i="54"/>
  <c r="Z33" i="54" s="1"/>
  <c r="AA33" i="54" s="1"/>
  <c r="L33" i="54" s="1"/>
  <c r="X33" i="54"/>
  <c r="Q33" i="54"/>
  <c r="P33" i="54"/>
  <c r="O33" i="54"/>
  <c r="N33" i="54"/>
  <c r="M33" i="54"/>
  <c r="K33" i="54"/>
  <c r="J33" i="54"/>
  <c r="Y32" i="54"/>
  <c r="Z32" i="54" s="1"/>
  <c r="AA32" i="54" s="1"/>
  <c r="L32" i="54" s="1"/>
  <c r="X32" i="54"/>
  <c r="Q32" i="54"/>
  <c r="P32" i="54"/>
  <c r="O32" i="54"/>
  <c r="N32" i="54"/>
  <c r="M32" i="54"/>
  <c r="K32" i="54"/>
  <c r="J32" i="54"/>
  <c r="Y31" i="54"/>
  <c r="Z31" i="54" s="1"/>
  <c r="X31" i="54"/>
  <c r="Q31" i="54"/>
  <c r="P31" i="54"/>
  <c r="O31" i="54"/>
  <c r="N31" i="54"/>
  <c r="M31" i="54"/>
  <c r="K31" i="54"/>
  <c r="J31" i="54"/>
  <c r="Y30" i="54"/>
  <c r="Z30" i="54" s="1"/>
  <c r="X30" i="54"/>
  <c r="Q30" i="54"/>
  <c r="P30" i="54"/>
  <c r="O30" i="54"/>
  <c r="N30" i="54"/>
  <c r="M30" i="54"/>
  <c r="K30" i="54"/>
  <c r="J30" i="54"/>
  <c r="Y29" i="54"/>
  <c r="Z29" i="54" s="1"/>
  <c r="X29" i="54"/>
  <c r="Q29" i="54"/>
  <c r="P29" i="54"/>
  <c r="O29" i="54"/>
  <c r="N29" i="54"/>
  <c r="M29" i="54"/>
  <c r="K29" i="54"/>
  <c r="J29" i="54"/>
  <c r="Y28" i="54"/>
  <c r="Z28" i="54" s="1"/>
  <c r="AA28" i="54" s="1"/>
  <c r="L28" i="54" s="1"/>
  <c r="X28" i="54"/>
  <c r="Q28" i="54"/>
  <c r="P28" i="54"/>
  <c r="O28" i="54"/>
  <c r="N28" i="54"/>
  <c r="M28" i="54"/>
  <c r="K28" i="54"/>
  <c r="J28" i="54"/>
  <c r="Y27" i="54"/>
  <c r="Z27" i="54" s="1"/>
  <c r="X27" i="54"/>
  <c r="Q27" i="54"/>
  <c r="P27" i="54"/>
  <c r="O27" i="54"/>
  <c r="N27" i="54"/>
  <c r="M27" i="54"/>
  <c r="K27" i="54"/>
  <c r="J27" i="54"/>
  <c r="Y26" i="54"/>
  <c r="Z26" i="54" s="1"/>
  <c r="X26" i="54"/>
  <c r="Q26" i="54"/>
  <c r="P26" i="54"/>
  <c r="O26" i="54"/>
  <c r="N26" i="54"/>
  <c r="M26" i="54"/>
  <c r="K26" i="54"/>
  <c r="J26" i="54"/>
  <c r="Y25" i="54"/>
  <c r="Z25" i="54" s="1"/>
  <c r="AA25" i="54" s="1"/>
  <c r="L25" i="54" s="1"/>
  <c r="X25" i="54"/>
  <c r="Q25" i="54"/>
  <c r="P25" i="54"/>
  <c r="O25" i="54"/>
  <c r="N25" i="54"/>
  <c r="M25" i="54"/>
  <c r="K25" i="54"/>
  <c r="J25" i="54"/>
  <c r="Y24" i="54"/>
  <c r="Z24" i="54" s="1"/>
  <c r="AA24" i="54" s="1"/>
  <c r="L24" i="54" s="1"/>
  <c r="X24" i="54"/>
  <c r="Q24" i="54"/>
  <c r="P24" i="54"/>
  <c r="O24" i="54"/>
  <c r="N24" i="54"/>
  <c r="M24" i="54"/>
  <c r="K24" i="54"/>
  <c r="J24" i="54"/>
  <c r="Y23" i="54"/>
  <c r="Z23" i="54" s="1"/>
  <c r="X23" i="54"/>
  <c r="Q23" i="54"/>
  <c r="P23" i="54"/>
  <c r="O23" i="54"/>
  <c r="N23" i="54"/>
  <c r="M23" i="54"/>
  <c r="K23" i="54"/>
  <c r="J23" i="54"/>
  <c r="Y22" i="54"/>
  <c r="Z22" i="54" s="1"/>
  <c r="X22" i="54"/>
  <c r="Q22" i="54"/>
  <c r="P22" i="54"/>
  <c r="O22" i="54"/>
  <c r="N22" i="54"/>
  <c r="M22" i="54"/>
  <c r="K22" i="54"/>
  <c r="J22" i="54"/>
  <c r="Y21" i="54"/>
  <c r="Z21" i="54" s="1"/>
  <c r="AA21" i="54" s="1"/>
  <c r="L21" i="54" s="1"/>
  <c r="X21" i="54"/>
  <c r="Q21" i="54"/>
  <c r="P21" i="54"/>
  <c r="O21" i="54"/>
  <c r="N21" i="54"/>
  <c r="M21" i="54"/>
  <c r="K21" i="54"/>
  <c r="J21" i="54"/>
  <c r="Y20" i="54"/>
  <c r="Z20" i="54" s="1"/>
  <c r="AA20" i="54" s="1"/>
  <c r="L20" i="54" s="1"/>
  <c r="X20" i="54"/>
  <c r="Q20" i="54"/>
  <c r="P20" i="54"/>
  <c r="O20" i="54"/>
  <c r="N20" i="54"/>
  <c r="M20" i="54"/>
  <c r="K20" i="54"/>
  <c r="J20" i="54"/>
  <c r="Y19" i="54"/>
  <c r="Z19" i="54" s="1"/>
  <c r="X19" i="54"/>
  <c r="Q19" i="54"/>
  <c r="P19" i="54"/>
  <c r="O19" i="54"/>
  <c r="N19" i="54"/>
  <c r="M19" i="54"/>
  <c r="K19" i="54"/>
  <c r="J19" i="54"/>
  <c r="Y18" i="54"/>
  <c r="Z18" i="54" s="1"/>
  <c r="X18" i="54"/>
  <c r="Q18" i="54"/>
  <c r="P18" i="54"/>
  <c r="O18" i="54"/>
  <c r="N18" i="54"/>
  <c r="M18" i="54"/>
  <c r="K18" i="54"/>
  <c r="J18" i="54"/>
  <c r="Y17" i="54"/>
  <c r="Z17" i="54" s="1"/>
  <c r="AA17" i="54" s="1"/>
  <c r="L17" i="54" s="1"/>
  <c r="X17" i="54"/>
  <c r="Q17" i="54"/>
  <c r="P17" i="54"/>
  <c r="O17" i="54"/>
  <c r="N17" i="54"/>
  <c r="M17" i="54"/>
  <c r="K17" i="54"/>
  <c r="J17" i="54"/>
  <c r="Y16" i="54"/>
  <c r="Z16" i="54" s="1"/>
  <c r="AA16" i="54" s="1"/>
  <c r="L16" i="54" s="1"/>
  <c r="X16" i="54"/>
  <c r="Q16" i="54"/>
  <c r="P16" i="54"/>
  <c r="O16" i="54"/>
  <c r="N16" i="54"/>
  <c r="M16" i="54"/>
  <c r="K16" i="54"/>
  <c r="J16" i="54"/>
  <c r="Y15" i="54"/>
  <c r="Z15" i="54" s="1"/>
  <c r="X15" i="54"/>
  <c r="Q15" i="54"/>
  <c r="P15" i="54"/>
  <c r="O15" i="54"/>
  <c r="N15" i="54"/>
  <c r="M15" i="54"/>
  <c r="K15" i="54"/>
  <c r="J15" i="54"/>
  <c r="Y14" i="54"/>
  <c r="Z14" i="54" s="1"/>
  <c r="X14" i="54"/>
  <c r="Q14" i="54"/>
  <c r="P14" i="54"/>
  <c r="O14" i="54"/>
  <c r="N14" i="54"/>
  <c r="M14" i="54"/>
  <c r="K14" i="54"/>
  <c r="J14" i="54"/>
  <c r="Y13" i="54"/>
  <c r="Z13" i="54" s="1"/>
  <c r="X13" i="54"/>
  <c r="Q13" i="54"/>
  <c r="P13" i="54"/>
  <c r="O13" i="54"/>
  <c r="N13" i="54"/>
  <c r="M13" i="54"/>
  <c r="K13" i="54"/>
  <c r="J13" i="54"/>
  <c r="Y12" i="54"/>
  <c r="Z12" i="54" s="1"/>
  <c r="AA12" i="54" s="1"/>
  <c r="L12" i="54" s="1"/>
  <c r="X12" i="54"/>
  <c r="Q12" i="54"/>
  <c r="P12" i="54"/>
  <c r="O12" i="54"/>
  <c r="N12" i="54"/>
  <c r="M12" i="54"/>
  <c r="K12" i="54"/>
  <c r="J12" i="54"/>
  <c r="Y11" i="54"/>
  <c r="Z11" i="54" s="1"/>
  <c r="X11" i="54"/>
  <c r="Q11" i="54"/>
  <c r="P11" i="54"/>
  <c r="O11" i="54"/>
  <c r="N11" i="54"/>
  <c r="M11" i="54"/>
  <c r="K11" i="54"/>
  <c r="J11" i="54"/>
  <c r="Y10" i="54"/>
  <c r="Z10" i="54" s="1"/>
  <c r="X10" i="54"/>
  <c r="Q10" i="54"/>
  <c r="P10" i="54"/>
  <c r="O10" i="54"/>
  <c r="N10" i="54"/>
  <c r="M10" i="54"/>
  <c r="K10" i="54"/>
  <c r="J10" i="54"/>
  <c r="Y9" i="54"/>
  <c r="Z9" i="54" s="1"/>
  <c r="AA9" i="54" s="1"/>
  <c r="X9" i="54"/>
  <c r="Q9" i="54"/>
  <c r="P9" i="54"/>
  <c r="O9" i="54"/>
  <c r="N9" i="54"/>
  <c r="M9" i="54"/>
  <c r="K9" i="54"/>
  <c r="J9" i="54"/>
  <c r="A4" i="54"/>
  <c r="A3" i="54"/>
  <c r="H42" i="54"/>
  <c r="H42" i="53"/>
  <c r="T40" i="53"/>
  <c r="S40" i="53"/>
  <c r="R40" i="53"/>
  <c r="Y39" i="53"/>
  <c r="Z39" i="53" s="1"/>
  <c r="AA39" i="53" s="1"/>
  <c r="X39" i="53"/>
  <c r="Q39" i="53"/>
  <c r="P39" i="53"/>
  <c r="O39" i="53"/>
  <c r="N39" i="53"/>
  <c r="M39" i="53"/>
  <c r="K39" i="53"/>
  <c r="J39" i="53"/>
  <c r="Y38" i="53"/>
  <c r="Z38" i="53" s="1"/>
  <c r="X38" i="53"/>
  <c r="Q38" i="53"/>
  <c r="P38" i="53"/>
  <c r="O38" i="53"/>
  <c r="N38" i="53"/>
  <c r="M38" i="53"/>
  <c r="K38" i="53"/>
  <c r="J38" i="53"/>
  <c r="Y37" i="53"/>
  <c r="Z37" i="53" s="1"/>
  <c r="AA37" i="53" s="1"/>
  <c r="X37" i="53"/>
  <c r="Q37" i="53"/>
  <c r="P37" i="53"/>
  <c r="O37" i="53"/>
  <c r="N37" i="53"/>
  <c r="M37" i="53"/>
  <c r="K37" i="53"/>
  <c r="J37" i="53"/>
  <c r="Y36" i="53"/>
  <c r="Z36" i="53"/>
  <c r="X36" i="53"/>
  <c r="AA36" i="53" s="1"/>
  <c r="Q36" i="53"/>
  <c r="P36" i="53"/>
  <c r="O36" i="53"/>
  <c r="N36" i="53"/>
  <c r="M36" i="53"/>
  <c r="K36" i="53"/>
  <c r="J36" i="53"/>
  <c r="Y35" i="53"/>
  <c r="Z35" i="53" s="1"/>
  <c r="X35" i="53"/>
  <c r="Q35" i="53"/>
  <c r="P35" i="53"/>
  <c r="O35" i="53"/>
  <c r="N35" i="53"/>
  <c r="M35" i="53"/>
  <c r="K35" i="53"/>
  <c r="J35" i="53"/>
  <c r="Y34" i="53"/>
  <c r="Z34" i="53"/>
  <c r="AA34" i="53" s="1"/>
  <c r="X34" i="53"/>
  <c r="Q34" i="53"/>
  <c r="P34" i="53"/>
  <c r="O34" i="53"/>
  <c r="N34" i="53"/>
  <c r="M34" i="53"/>
  <c r="K34" i="53"/>
  <c r="J34" i="53"/>
  <c r="Y33" i="53"/>
  <c r="Z33" i="53" s="1"/>
  <c r="X33" i="53"/>
  <c r="Q33" i="53"/>
  <c r="P33" i="53"/>
  <c r="O33" i="53"/>
  <c r="N33" i="53"/>
  <c r="M33" i="53"/>
  <c r="K33" i="53"/>
  <c r="J33" i="53"/>
  <c r="Y32" i="53"/>
  <c r="Z32" i="53" s="1"/>
  <c r="X32" i="53"/>
  <c r="Q32" i="53"/>
  <c r="P32" i="53"/>
  <c r="O32" i="53"/>
  <c r="N32" i="53"/>
  <c r="M32" i="53"/>
  <c r="K32" i="53"/>
  <c r="J32" i="53"/>
  <c r="Y31" i="53"/>
  <c r="Z31" i="53" s="1"/>
  <c r="X31" i="53"/>
  <c r="Q31" i="53"/>
  <c r="P31" i="53"/>
  <c r="O31" i="53"/>
  <c r="N31" i="53"/>
  <c r="M31" i="53"/>
  <c r="K31" i="53"/>
  <c r="J31" i="53"/>
  <c r="Y30" i="53"/>
  <c r="Z30" i="53"/>
  <c r="X30" i="53"/>
  <c r="AA30" i="53" s="1"/>
  <c r="Q30" i="53"/>
  <c r="P30" i="53"/>
  <c r="O30" i="53"/>
  <c r="N30" i="53"/>
  <c r="M30" i="53"/>
  <c r="K30" i="53"/>
  <c r="J30" i="53"/>
  <c r="Y29" i="53"/>
  <c r="Z29" i="53" s="1"/>
  <c r="X29" i="53"/>
  <c r="Q29" i="53"/>
  <c r="P29" i="53"/>
  <c r="O29" i="53"/>
  <c r="N29" i="53"/>
  <c r="M29" i="53"/>
  <c r="K29" i="53"/>
  <c r="J29" i="53"/>
  <c r="Y28" i="53"/>
  <c r="Z28" i="53" s="1"/>
  <c r="X28" i="53"/>
  <c r="Q28" i="53"/>
  <c r="P28" i="53"/>
  <c r="O28" i="53"/>
  <c r="N28" i="53"/>
  <c r="M28" i="53"/>
  <c r="K28" i="53"/>
  <c r="J28" i="53"/>
  <c r="Y27" i="53"/>
  <c r="Z27" i="53" s="1"/>
  <c r="X27" i="53"/>
  <c r="Q27" i="53"/>
  <c r="P27" i="53"/>
  <c r="O27" i="53"/>
  <c r="N27" i="53"/>
  <c r="M27" i="53"/>
  <c r="K27" i="53"/>
  <c r="J27" i="53"/>
  <c r="Y26" i="53"/>
  <c r="Z26" i="53" s="1"/>
  <c r="X26" i="53"/>
  <c r="Q26" i="53"/>
  <c r="P26" i="53"/>
  <c r="O26" i="53"/>
  <c r="N26" i="53"/>
  <c r="M26" i="53"/>
  <c r="K26" i="53"/>
  <c r="J26" i="53"/>
  <c r="Y25" i="53"/>
  <c r="Z25" i="53" s="1"/>
  <c r="X25" i="53"/>
  <c r="Q25" i="53"/>
  <c r="P25" i="53"/>
  <c r="O25" i="53"/>
  <c r="N25" i="53"/>
  <c r="M25" i="53"/>
  <c r="K25" i="53"/>
  <c r="J25" i="53"/>
  <c r="Y24" i="53"/>
  <c r="Z24" i="53" s="1"/>
  <c r="AF24" i="53" s="1"/>
  <c r="X24" i="53"/>
  <c r="Q24" i="53"/>
  <c r="P24" i="53"/>
  <c r="O24" i="53"/>
  <c r="N24" i="53"/>
  <c r="M24" i="53"/>
  <c r="K24" i="53"/>
  <c r="J24" i="53"/>
  <c r="Y23" i="53"/>
  <c r="Z23" i="53" s="1"/>
  <c r="AA23" i="53" s="1"/>
  <c r="X23" i="53"/>
  <c r="Q23" i="53"/>
  <c r="P23" i="53"/>
  <c r="O23" i="53"/>
  <c r="N23" i="53"/>
  <c r="M23" i="53"/>
  <c r="K23" i="53"/>
  <c r="J23" i="53"/>
  <c r="Y22" i="53"/>
  <c r="Z22" i="53" s="1"/>
  <c r="X22" i="53"/>
  <c r="Q22" i="53"/>
  <c r="P22" i="53"/>
  <c r="O22" i="53"/>
  <c r="N22" i="53"/>
  <c r="M22" i="53"/>
  <c r="K22" i="53"/>
  <c r="J22" i="53"/>
  <c r="Y21" i="53"/>
  <c r="Z21" i="53" s="1"/>
  <c r="AA21" i="53" s="1"/>
  <c r="X21" i="53"/>
  <c r="Q21" i="53"/>
  <c r="P21" i="53"/>
  <c r="O21" i="53"/>
  <c r="N21" i="53"/>
  <c r="M21" i="53"/>
  <c r="K21" i="53"/>
  <c r="J21" i="53"/>
  <c r="Y20" i="53"/>
  <c r="Z20" i="53" s="1"/>
  <c r="X20" i="53"/>
  <c r="Q20" i="53"/>
  <c r="P20" i="53"/>
  <c r="O20" i="53"/>
  <c r="N20" i="53"/>
  <c r="M20" i="53"/>
  <c r="K20" i="53"/>
  <c r="J20" i="53"/>
  <c r="Y19" i="53"/>
  <c r="Z19" i="53"/>
  <c r="AA19" i="53" s="1"/>
  <c r="X19" i="53"/>
  <c r="Q19" i="53"/>
  <c r="P19" i="53"/>
  <c r="O19" i="53"/>
  <c r="N19" i="53"/>
  <c r="M19" i="53"/>
  <c r="K19" i="53"/>
  <c r="J19" i="53"/>
  <c r="Y18" i="53"/>
  <c r="Z18" i="53"/>
  <c r="X18" i="53"/>
  <c r="Q18" i="53"/>
  <c r="P18" i="53"/>
  <c r="O18" i="53"/>
  <c r="N18" i="53"/>
  <c r="M18" i="53"/>
  <c r="K18" i="53"/>
  <c r="J18" i="53"/>
  <c r="Y17" i="53"/>
  <c r="Z17" i="53" s="1"/>
  <c r="X17" i="53"/>
  <c r="Q17" i="53"/>
  <c r="P17" i="53"/>
  <c r="O17" i="53"/>
  <c r="N17" i="53"/>
  <c r="M17" i="53"/>
  <c r="K17" i="53"/>
  <c r="J17" i="53"/>
  <c r="Y16" i="53"/>
  <c r="Z16" i="53"/>
  <c r="AA16" i="53" s="1"/>
  <c r="X16" i="53"/>
  <c r="Q16" i="53"/>
  <c r="P16" i="53"/>
  <c r="O16" i="53"/>
  <c r="N16" i="53"/>
  <c r="M16" i="53"/>
  <c r="K16" i="53"/>
  <c r="J16" i="53"/>
  <c r="Y15" i="53"/>
  <c r="Z15" i="53" s="1"/>
  <c r="AA15" i="53" s="1"/>
  <c r="X15" i="53"/>
  <c r="Q15" i="53"/>
  <c r="P15" i="53"/>
  <c r="O15" i="53"/>
  <c r="N15" i="53"/>
  <c r="M15" i="53"/>
  <c r="K15" i="53"/>
  <c r="J15" i="53"/>
  <c r="Y14" i="53"/>
  <c r="Z14" i="53" s="1"/>
  <c r="X14" i="53"/>
  <c r="Q14" i="53"/>
  <c r="P14" i="53"/>
  <c r="O14" i="53"/>
  <c r="N14" i="53"/>
  <c r="M14" i="53"/>
  <c r="K14" i="53"/>
  <c r="J14" i="53"/>
  <c r="Y13" i="53"/>
  <c r="Z13" i="53" s="1"/>
  <c r="X13" i="53"/>
  <c r="Q13" i="53"/>
  <c r="P13" i="53"/>
  <c r="O13" i="53"/>
  <c r="N13" i="53"/>
  <c r="M13" i="53"/>
  <c r="K13" i="53"/>
  <c r="J13" i="53"/>
  <c r="Y12" i="53"/>
  <c r="Z12" i="53"/>
  <c r="AF12" i="53" s="1"/>
  <c r="X12" i="53"/>
  <c r="AA12" i="53" s="1"/>
  <c r="Q12" i="53"/>
  <c r="P12" i="53"/>
  <c r="O12" i="53"/>
  <c r="N12" i="53"/>
  <c r="M12" i="53"/>
  <c r="K12" i="53"/>
  <c r="J12" i="53"/>
  <c r="Y11" i="53"/>
  <c r="Z11" i="53" s="1"/>
  <c r="X11" i="53"/>
  <c r="Q11" i="53"/>
  <c r="P11" i="53"/>
  <c r="O11" i="53"/>
  <c r="N11" i="53"/>
  <c r="M11" i="53"/>
  <c r="K11" i="53"/>
  <c r="J11" i="53"/>
  <c r="Y10" i="53"/>
  <c r="Z10" i="53"/>
  <c r="AA10" i="53" s="1"/>
  <c r="X10" i="53"/>
  <c r="Q10" i="53"/>
  <c r="P10" i="53"/>
  <c r="O10" i="53"/>
  <c r="N10" i="53"/>
  <c r="M10" i="53"/>
  <c r="K10" i="53"/>
  <c r="J10" i="53"/>
  <c r="Y9" i="53"/>
  <c r="Z9" i="53" s="1"/>
  <c r="X9" i="53"/>
  <c r="Q9" i="53"/>
  <c r="P9" i="53"/>
  <c r="O9" i="53"/>
  <c r="N9" i="53"/>
  <c r="M9" i="53"/>
  <c r="K9" i="53"/>
  <c r="J9" i="53"/>
  <c r="A4" i="53"/>
  <c r="A3" i="53"/>
  <c r="A9" i="53" s="1"/>
  <c r="H42" i="52"/>
  <c r="T40" i="52"/>
  <c r="S40" i="52"/>
  <c r="R40" i="52"/>
  <c r="Y39" i="52"/>
  <c r="Z39" i="52" s="1"/>
  <c r="X39" i="52"/>
  <c r="Q39" i="52"/>
  <c r="P39" i="52"/>
  <c r="O39" i="52"/>
  <c r="N39" i="52"/>
  <c r="M39" i="52"/>
  <c r="K39" i="52"/>
  <c r="J39" i="52"/>
  <c r="Y38" i="52"/>
  <c r="Z38" i="52" s="1"/>
  <c r="X38" i="52"/>
  <c r="Q38" i="52"/>
  <c r="P38" i="52"/>
  <c r="O38" i="52"/>
  <c r="N38" i="52"/>
  <c r="M38" i="52"/>
  <c r="K38" i="52"/>
  <c r="J38" i="52"/>
  <c r="Y37" i="52"/>
  <c r="Z37" i="52" s="1"/>
  <c r="AA37" i="52" s="1"/>
  <c r="X37" i="52"/>
  <c r="Q37" i="52"/>
  <c r="P37" i="52"/>
  <c r="O37" i="52"/>
  <c r="N37" i="52"/>
  <c r="M37" i="52"/>
  <c r="K37" i="52"/>
  <c r="J37" i="52"/>
  <c r="Y36" i="52"/>
  <c r="Z36" i="52"/>
  <c r="AF36" i="52" s="1"/>
  <c r="X36" i="52"/>
  <c r="Q36" i="52"/>
  <c r="P36" i="52"/>
  <c r="O36" i="52"/>
  <c r="N36" i="52"/>
  <c r="M36" i="52"/>
  <c r="K36" i="52"/>
  <c r="J36" i="52"/>
  <c r="Y35" i="52"/>
  <c r="Z35" i="52"/>
  <c r="AA35" i="52" s="1"/>
  <c r="X35" i="52"/>
  <c r="Q35" i="52"/>
  <c r="P35" i="52"/>
  <c r="O35" i="52"/>
  <c r="N35" i="52"/>
  <c r="M35" i="52"/>
  <c r="K35" i="52"/>
  <c r="J35" i="52"/>
  <c r="Y34" i="52"/>
  <c r="Z34" i="52" s="1"/>
  <c r="X34" i="52"/>
  <c r="Q34" i="52"/>
  <c r="P34" i="52"/>
  <c r="O34" i="52"/>
  <c r="N34" i="52"/>
  <c r="M34" i="52"/>
  <c r="K34" i="52"/>
  <c r="J34" i="52"/>
  <c r="Y33" i="52"/>
  <c r="Z33" i="52"/>
  <c r="X33" i="52"/>
  <c r="Q33" i="52"/>
  <c r="P33" i="52"/>
  <c r="O33" i="52"/>
  <c r="N33" i="52"/>
  <c r="M33" i="52"/>
  <c r="K33" i="52"/>
  <c r="J33" i="52"/>
  <c r="Y32" i="52"/>
  <c r="Z32" i="52" s="1"/>
  <c r="X32" i="52"/>
  <c r="Q32" i="52"/>
  <c r="P32" i="52"/>
  <c r="O32" i="52"/>
  <c r="N32" i="52"/>
  <c r="M32" i="52"/>
  <c r="K32" i="52"/>
  <c r="J32" i="52"/>
  <c r="Y31" i="52"/>
  <c r="Z31" i="52" s="1"/>
  <c r="X31" i="52"/>
  <c r="Q31" i="52"/>
  <c r="P31" i="52"/>
  <c r="O31" i="52"/>
  <c r="N31" i="52"/>
  <c r="M31" i="52"/>
  <c r="K31" i="52"/>
  <c r="J31" i="52"/>
  <c r="Y30" i="52"/>
  <c r="Z30" i="52" s="1"/>
  <c r="X30" i="52"/>
  <c r="Q30" i="52"/>
  <c r="P30" i="52"/>
  <c r="O30" i="52"/>
  <c r="N30" i="52"/>
  <c r="M30" i="52"/>
  <c r="K30" i="52"/>
  <c r="J30" i="52"/>
  <c r="Y29" i="52"/>
  <c r="Z29" i="52" s="1"/>
  <c r="X29" i="52"/>
  <c r="Q29" i="52"/>
  <c r="P29" i="52"/>
  <c r="O29" i="52"/>
  <c r="N29" i="52"/>
  <c r="M29" i="52"/>
  <c r="K29" i="52"/>
  <c r="J29" i="52"/>
  <c r="Y28" i="52"/>
  <c r="Z28" i="52" s="1"/>
  <c r="X28" i="52"/>
  <c r="Q28" i="52"/>
  <c r="P28" i="52"/>
  <c r="O28" i="52"/>
  <c r="N28" i="52"/>
  <c r="M28" i="52"/>
  <c r="K28" i="52"/>
  <c r="J28" i="52"/>
  <c r="Y27" i="52"/>
  <c r="Z27" i="52" s="1"/>
  <c r="X27" i="52"/>
  <c r="Q27" i="52"/>
  <c r="P27" i="52"/>
  <c r="O27" i="52"/>
  <c r="N27" i="52"/>
  <c r="M27" i="52"/>
  <c r="K27" i="52"/>
  <c r="J27" i="52"/>
  <c r="Y26" i="52"/>
  <c r="Z26" i="52" s="1"/>
  <c r="X26" i="52"/>
  <c r="Q26" i="52"/>
  <c r="P26" i="52"/>
  <c r="O26" i="52"/>
  <c r="N26" i="52"/>
  <c r="M26" i="52"/>
  <c r="K26" i="52"/>
  <c r="J26" i="52"/>
  <c r="Y25" i="52"/>
  <c r="Z25" i="52" s="1"/>
  <c r="X25" i="52"/>
  <c r="Q25" i="52"/>
  <c r="P25" i="52"/>
  <c r="O25" i="52"/>
  <c r="N25" i="52"/>
  <c r="M25" i="52"/>
  <c r="K25" i="52"/>
  <c r="J25" i="52"/>
  <c r="Y24" i="52"/>
  <c r="Z24" i="52" s="1"/>
  <c r="X24" i="52"/>
  <c r="Q24" i="52"/>
  <c r="P24" i="52"/>
  <c r="O24" i="52"/>
  <c r="N24" i="52"/>
  <c r="M24" i="52"/>
  <c r="K24" i="52"/>
  <c r="J24" i="52"/>
  <c r="Y23" i="52"/>
  <c r="Z23" i="52"/>
  <c r="X23" i="52"/>
  <c r="Q23" i="52"/>
  <c r="P23" i="52"/>
  <c r="O23" i="52"/>
  <c r="N23" i="52"/>
  <c r="M23" i="52"/>
  <c r="K23" i="52"/>
  <c r="J23" i="52"/>
  <c r="Y22" i="52"/>
  <c r="Z22" i="52"/>
  <c r="X22" i="52"/>
  <c r="Q22" i="52"/>
  <c r="P22" i="52"/>
  <c r="O22" i="52"/>
  <c r="N22" i="52"/>
  <c r="M22" i="52"/>
  <c r="K22" i="52"/>
  <c r="J22" i="52"/>
  <c r="Y21" i="52"/>
  <c r="Z21" i="52" s="1"/>
  <c r="AA21" i="52" s="1"/>
  <c r="X21" i="52"/>
  <c r="Q21" i="52"/>
  <c r="P21" i="52"/>
  <c r="O21" i="52"/>
  <c r="N21" i="52"/>
  <c r="M21" i="52"/>
  <c r="K21" i="52"/>
  <c r="J21" i="52"/>
  <c r="Y20" i="52"/>
  <c r="Z20" i="52" s="1"/>
  <c r="X20" i="52"/>
  <c r="Q20" i="52"/>
  <c r="P20" i="52"/>
  <c r="O20" i="52"/>
  <c r="N20" i="52"/>
  <c r="M20" i="52"/>
  <c r="K20" i="52"/>
  <c r="J20" i="52"/>
  <c r="Y19" i="52"/>
  <c r="Z19" i="52" s="1"/>
  <c r="X19" i="52"/>
  <c r="Q19" i="52"/>
  <c r="P19" i="52"/>
  <c r="O19" i="52"/>
  <c r="N19" i="52"/>
  <c r="M19" i="52"/>
  <c r="K19" i="52"/>
  <c r="J19" i="52"/>
  <c r="Y18" i="52"/>
  <c r="Z18" i="52" s="1"/>
  <c r="X18" i="52"/>
  <c r="Q18" i="52"/>
  <c r="P18" i="52"/>
  <c r="O18" i="52"/>
  <c r="N18" i="52"/>
  <c r="M18" i="52"/>
  <c r="K18" i="52"/>
  <c r="J18" i="52"/>
  <c r="Y17" i="52"/>
  <c r="Z17" i="52" s="1"/>
  <c r="AA17" i="52" s="1"/>
  <c r="X17" i="52"/>
  <c r="Q17" i="52"/>
  <c r="P17" i="52"/>
  <c r="O17" i="52"/>
  <c r="N17" i="52"/>
  <c r="M17" i="52"/>
  <c r="K17" i="52"/>
  <c r="J17" i="52"/>
  <c r="Y16" i="52"/>
  <c r="Z16" i="52" s="1"/>
  <c r="X16" i="52"/>
  <c r="Q16" i="52"/>
  <c r="P16" i="52"/>
  <c r="O16" i="52"/>
  <c r="N16" i="52"/>
  <c r="M16" i="52"/>
  <c r="K16" i="52"/>
  <c r="J16" i="52"/>
  <c r="Y15" i="52"/>
  <c r="Z15" i="52" s="1"/>
  <c r="AA15" i="52" s="1"/>
  <c r="X15" i="52"/>
  <c r="Q15" i="52"/>
  <c r="P15" i="52"/>
  <c r="O15" i="52"/>
  <c r="N15" i="52"/>
  <c r="M15" i="52"/>
  <c r="K15" i="52"/>
  <c r="J15" i="52"/>
  <c r="Y14" i="52"/>
  <c r="Z14" i="52" s="1"/>
  <c r="X14" i="52"/>
  <c r="Q14" i="52"/>
  <c r="P14" i="52"/>
  <c r="O14" i="52"/>
  <c r="N14" i="52"/>
  <c r="M14" i="52"/>
  <c r="K14" i="52"/>
  <c r="J14" i="52"/>
  <c r="Y13" i="52"/>
  <c r="Z13" i="52" s="1"/>
  <c r="X13" i="52"/>
  <c r="Q13" i="52"/>
  <c r="P13" i="52"/>
  <c r="O13" i="52"/>
  <c r="N13" i="52"/>
  <c r="M13" i="52"/>
  <c r="K13" i="52"/>
  <c r="J13" i="52"/>
  <c r="Y12" i="52"/>
  <c r="Z12" i="52" s="1"/>
  <c r="X12" i="52"/>
  <c r="Q12" i="52"/>
  <c r="P12" i="52"/>
  <c r="O12" i="52"/>
  <c r="N12" i="52"/>
  <c r="M12" i="52"/>
  <c r="K12" i="52"/>
  <c r="J12" i="52"/>
  <c r="Y11" i="52"/>
  <c r="Z11" i="52"/>
  <c r="AA11" i="52" s="1"/>
  <c r="X11" i="52"/>
  <c r="Q11" i="52"/>
  <c r="P11" i="52"/>
  <c r="O11" i="52"/>
  <c r="N11" i="52"/>
  <c r="M11" i="52"/>
  <c r="K11" i="52"/>
  <c r="J11" i="52"/>
  <c r="Y10" i="52"/>
  <c r="Z10" i="52"/>
  <c r="X10" i="52"/>
  <c r="Q10" i="52"/>
  <c r="P10" i="52"/>
  <c r="O10" i="52"/>
  <c r="N10" i="52"/>
  <c r="M10" i="52"/>
  <c r="K10" i="52"/>
  <c r="J10" i="52"/>
  <c r="Y9" i="52"/>
  <c r="Z9" i="52" s="1"/>
  <c r="X9" i="52"/>
  <c r="Q9" i="52"/>
  <c r="P9" i="52"/>
  <c r="O9" i="52"/>
  <c r="N9" i="52"/>
  <c r="M9" i="52"/>
  <c r="K9" i="52"/>
  <c r="J9" i="52"/>
  <c r="A4" i="52"/>
  <c r="A3" i="52"/>
  <c r="H42" i="51"/>
  <c r="T40" i="51"/>
  <c r="S40" i="51"/>
  <c r="R40" i="51"/>
  <c r="Y39" i="51"/>
  <c r="Z39" i="51"/>
  <c r="X39" i="51"/>
  <c r="Q39" i="51"/>
  <c r="P39" i="51"/>
  <c r="O39" i="51"/>
  <c r="N39" i="51"/>
  <c r="M39" i="51"/>
  <c r="K39" i="51"/>
  <c r="J39" i="51"/>
  <c r="Y38" i="51"/>
  <c r="Z38" i="51" s="1"/>
  <c r="X38" i="51"/>
  <c r="Q38" i="51"/>
  <c r="P38" i="51"/>
  <c r="O38" i="51"/>
  <c r="N38" i="51"/>
  <c r="M38" i="51"/>
  <c r="K38" i="51"/>
  <c r="J38" i="51"/>
  <c r="Y37" i="51"/>
  <c r="Z37" i="51" s="1"/>
  <c r="X37" i="51"/>
  <c r="Q37" i="51"/>
  <c r="P37" i="51"/>
  <c r="O37" i="51"/>
  <c r="N37" i="51"/>
  <c r="M37" i="51"/>
  <c r="K37" i="51"/>
  <c r="J37" i="51"/>
  <c r="Y36" i="51"/>
  <c r="Z36" i="51" s="1"/>
  <c r="AF36" i="51" s="1"/>
  <c r="X36" i="51"/>
  <c r="Q36" i="51"/>
  <c r="P36" i="51"/>
  <c r="O36" i="51"/>
  <c r="N36" i="51"/>
  <c r="M36" i="51"/>
  <c r="K36" i="51"/>
  <c r="J36" i="51"/>
  <c r="Y35" i="51"/>
  <c r="Z35" i="51" s="1"/>
  <c r="AF35" i="51" s="1"/>
  <c r="X35" i="51"/>
  <c r="AA35" i="51" s="1"/>
  <c r="L35" i="51" s="1"/>
  <c r="Q35" i="51"/>
  <c r="P35" i="51"/>
  <c r="O35" i="51"/>
  <c r="N35" i="51"/>
  <c r="M35" i="51"/>
  <c r="K35" i="51"/>
  <c r="J35" i="51"/>
  <c r="Y34" i="51"/>
  <c r="Z34" i="51"/>
  <c r="X34" i="51"/>
  <c r="Q34" i="51"/>
  <c r="P34" i="51"/>
  <c r="O34" i="51"/>
  <c r="N34" i="51"/>
  <c r="M34" i="51"/>
  <c r="K34" i="51"/>
  <c r="J34" i="51"/>
  <c r="Y33" i="51"/>
  <c r="Z33" i="51"/>
  <c r="X33" i="51"/>
  <c r="Q33" i="51"/>
  <c r="P33" i="51"/>
  <c r="O33" i="51"/>
  <c r="N33" i="51"/>
  <c r="M33" i="51"/>
  <c r="K33" i="51"/>
  <c r="J33" i="51"/>
  <c r="Y32" i="51"/>
  <c r="Z32" i="51"/>
  <c r="X32" i="51"/>
  <c r="Q32" i="51"/>
  <c r="P32" i="51"/>
  <c r="O32" i="51"/>
  <c r="N32" i="51"/>
  <c r="M32" i="51"/>
  <c r="K32" i="51"/>
  <c r="J32" i="51"/>
  <c r="Y31" i="51"/>
  <c r="Z31" i="51" s="1"/>
  <c r="X31" i="51"/>
  <c r="AA31" i="51" s="1"/>
  <c r="Q31" i="51"/>
  <c r="P31" i="51"/>
  <c r="O31" i="51"/>
  <c r="N31" i="51"/>
  <c r="M31" i="51"/>
  <c r="K31" i="51"/>
  <c r="J31" i="51"/>
  <c r="Y30" i="51"/>
  <c r="Z30" i="51" s="1"/>
  <c r="X30" i="51"/>
  <c r="AA30" i="51" s="1"/>
  <c r="L30" i="51" s="1"/>
  <c r="Q30" i="51"/>
  <c r="P30" i="51"/>
  <c r="O30" i="51"/>
  <c r="N30" i="51"/>
  <c r="M30" i="51"/>
  <c r="K30" i="51"/>
  <c r="J30" i="51"/>
  <c r="Y29" i="51"/>
  <c r="Z29" i="51"/>
  <c r="X29" i="51"/>
  <c r="Q29" i="51"/>
  <c r="P29" i="51"/>
  <c r="O29" i="51"/>
  <c r="N29" i="51"/>
  <c r="M29" i="51"/>
  <c r="K29" i="51"/>
  <c r="J29" i="51"/>
  <c r="Y28" i="51"/>
  <c r="Z28" i="51" s="1"/>
  <c r="X28" i="51"/>
  <c r="Q28" i="51"/>
  <c r="P28" i="51"/>
  <c r="O28" i="51"/>
  <c r="N28" i="51"/>
  <c r="M28" i="51"/>
  <c r="K28" i="51"/>
  <c r="J28" i="51"/>
  <c r="Y27" i="51"/>
  <c r="Z27" i="51" s="1"/>
  <c r="X27" i="51"/>
  <c r="Q27" i="51"/>
  <c r="P27" i="51"/>
  <c r="O27" i="51"/>
  <c r="N27" i="51"/>
  <c r="M27" i="51"/>
  <c r="K27" i="51"/>
  <c r="J27" i="51"/>
  <c r="Y26" i="51"/>
  <c r="Z26" i="51" s="1"/>
  <c r="X26" i="51"/>
  <c r="Q26" i="51"/>
  <c r="P26" i="51"/>
  <c r="O26" i="51"/>
  <c r="N26" i="51"/>
  <c r="M26" i="51"/>
  <c r="K26" i="51"/>
  <c r="J26" i="51"/>
  <c r="Y25" i="51"/>
  <c r="Z25" i="51"/>
  <c r="X25" i="51"/>
  <c r="Q25" i="51"/>
  <c r="P25" i="51"/>
  <c r="O25" i="51"/>
  <c r="N25" i="51"/>
  <c r="M25" i="51"/>
  <c r="K25" i="51"/>
  <c r="J25" i="51"/>
  <c r="Y24" i="51"/>
  <c r="Z24" i="51" s="1"/>
  <c r="AA24" i="51" s="1"/>
  <c r="X24" i="51"/>
  <c r="Q24" i="51"/>
  <c r="P24" i="51"/>
  <c r="O24" i="51"/>
  <c r="N24" i="51"/>
  <c r="M24" i="51"/>
  <c r="K24" i="51"/>
  <c r="J24" i="51"/>
  <c r="Y23" i="51"/>
  <c r="Z23" i="51"/>
  <c r="X23" i="51"/>
  <c r="Q23" i="51"/>
  <c r="P23" i="51"/>
  <c r="O23" i="51"/>
  <c r="N23" i="51"/>
  <c r="M23" i="51"/>
  <c r="K23" i="51"/>
  <c r="J23" i="51"/>
  <c r="Y22" i="51"/>
  <c r="Z22" i="51" s="1"/>
  <c r="AF22" i="51" s="1"/>
  <c r="X22" i="51"/>
  <c r="Q22" i="51"/>
  <c r="P22" i="51"/>
  <c r="O22" i="51"/>
  <c r="N22" i="51"/>
  <c r="M22" i="51"/>
  <c r="K22" i="51"/>
  <c r="J22" i="51"/>
  <c r="Y21" i="51"/>
  <c r="Z21" i="51"/>
  <c r="AF21" i="51" s="1"/>
  <c r="X21" i="51"/>
  <c r="Q21" i="51"/>
  <c r="P21" i="51"/>
  <c r="O21" i="51"/>
  <c r="N21" i="51"/>
  <c r="M21" i="51"/>
  <c r="K21" i="51"/>
  <c r="J21" i="51"/>
  <c r="Y20" i="51"/>
  <c r="Z20" i="51" s="1"/>
  <c r="X20" i="51"/>
  <c r="Q20" i="51"/>
  <c r="P20" i="51"/>
  <c r="O20" i="51"/>
  <c r="N20" i="51"/>
  <c r="M20" i="51"/>
  <c r="K20" i="51"/>
  <c r="J20" i="51"/>
  <c r="Y19" i="51"/>
  <c r="Z19" i="51" s="1"/>
  <c r="AF19" i="51" s="1"/>
  <c r="X19" i="51"/>
  <c r="Q19" i="51"/>
  <c r="P19" i="51"/>
  <c r="O19" i="51"/>
  <c r="N19" i="51"/>
  <c r="M19" i="51"/>
  <c r="K19" i="51"/>
  <c r="J19" i="51"/>
  <c r="Y18" i="51"/>
  <c r="Z18" i="51"/>
  <c r="X18" i="51"/>
  <c r="Q18" i="51"/>
  <c r="P18" i="51"/>
  <c r="O18" i="51"/>
  <c r="N18" i="51"/>
  <c r="M18" i="51"/>
  <c r="K18" i="51"/>
  <c r="J18" i="51"/>
  <c r="Y17" i="51"/>
  <c r="Z17" i="51"/>
  <c r="AA17" i="51" s="1"/>
  <c r="X17" i="51"/>
  <c r="Q17" i="51"/>
  <c r="P17" i="51"/>
  <c r="O17" i="51"/>
  <c r="N17" i="51"/>
  <c r="M17" i="51"/>
  <c r="K17" i="51"/>
  <c r="J17" i="51"/>
  <c r="Y16" i="51"/>
  <c r="Z16" i="51" s="1"/>
  <c r="X16" i="51"/>
  <c r="Q16" i="51"/>
  <c r="P16" i="51"/>
  <c r="O16" i="51"/>
  <c r="N16" i="51"/>
  <c r="M16" i="51"/>
  <c r="K16" i="51"/>
  <c r="J16" i="51"/>
  <c r="Y15" i="51"/>
  <c r="Z15" i="51" s="1"/>
  <c r="X15" i="51"/>
  <c r="Q15" i="51"/>
  <c r="P15" i="51"/>
  <c r="O15" i="51"/>
  <c r="N15" i="51"/>
  <c r="M15" i="51"/>
  <c r="K15" i="51"/>
  <c r="J15" i="51"/>
  <c r="Y14" i="51"/>
  <c r="Z14" i="51" s="1"/>
  <c r="AF14" i="51" s="1"/>
  <c r="X14" i="51"/>
  <c r="Q14" i="51"/>
  <c r="P14" i="51"/>
  <c r="O14" i="51"/>
  <c r="N14" i="51"/>
  <c r="M14" i="51"/>
  <c r="K14" i="51"/>
  <c r="J14" i="51"/>
  <c r="Y13" i="51"/>
  <c r="Z13" i="51" s="1"/>
  <c r="X13" i="51"/>
  <c r="Q13" i="51"/>
  <c r="P13" i="51"/>
  <c r="O13" i="51"/>
  <c r="N13" i="51"/>
  <c r="M13" i="51"/>
  <c r="K13" i="51"/>
  <c r="J13" i="51"/>
  <c r="Y12" i="51"/>
  <c r="Z12" i="51" s="1"/>
  <c r="X12" i="51"/>
  <c r="AA12" i="51" s="1"/>
  <c r="Q12" i="51"/>
  <c r="P12" i="51"/>
  <c r="O12" i="51"/>
  <c r="N12" i="51"/>
  <c r="M12" i="51"/>
  <c r="K12" i="51"/>
  <c r="J12" i="51"/>
  <c r="Y11" i="51"/>
  <c r="Z11" i="51"/>
  <c r="X11" i="51"/>
  <c r="Q11" i="51"/>
  <c r="P11" i="51"/>
  <c r="O11" i="51"/>
  <c r="N11" i="51"/>
  <c r="M11" i="51"/>
  <c r="K11" i="51"/>
  <c r="J11" i="51"/>
  <c r="Y10" i="51"/>
  <c r="Z10" i="51"/>
  <c r="X10" i="51"/>
  <c r="Q10" i="51"/>
  <c r="P10" i="51"/>
  <c r="P40" i="51" s="1"/>
  <c r="O10" i="51"/>
  <c r="N10" i="51"/>
  <c r="M10" i="51"/>
  <c r="K10" i="51"/>
  <c r="J10" i="51"/>
  <c r="Y9" i="51"/>
  <c r="Z9" i="51" s="1"/>
  <c r="X9" i="51"/>
  <c r="Q9" i="51"/>
  <c r="P9" i="51"/>
  <c r="O9" i="51"/>
  <c r="N9" i="51"/>
  <c r="M9" i="51"/>
  <c r="K9" i="51"/>
  <c r="J9" i="51"/>
  <c r="A4" i="51"/>
  <c r="A3" i="51"/>
  <c r="H42" i="50"/>
  <c r="T40" i="50"/>
  <c r="S40" i="50"/>
  <c r="R40" i="50"/>
  <c r="Y39" i="50"/>
  <c r="Z39" i="50" s="1"/>
  <c r="X39" i="50"/>
  <c r="Q39" i="50"/>
  <c r="P39" i="50"/>
  <c r="O39" i="50"/>
  <c r="N39" i="50"/>
  <c r="M39" i="50"/>
  <c r="K39" i="50"/>
  <c r="J39" i="50"/>
  <c r="Y38" i="50"/>
  <c r="Z38" i="50"/>
  <c r="X38" i="50"/>
  <c r="AA38" i="50" s="1"/>
  <c r="Q38" i="50"/>
  <c r="P38" i="50"/>
  <c r="O38" i="50"/>
  <c r="N38" i="50"/>
  <c r="M38" i="50"/>
  <c r="K38" i="50"/>
  <c r="J38" i="50"/>
  <c r="Y37" i="50"/>
  <c r="Z37" i="50" s="1"/>
  <c r="AF37" i="50" s="1"/>
  <c r="X37" i="50"/>
  <c r="Q37" i="50"/>
  <c r="P37" i="50"/>
  <c r="O37" i="50"/>
  <c r="N37" i="50"/>
  <c r="M37" i="50"/>
  <c r="K37" i="50"/>
  <c r="J37" i="50"/>
  <c r="Y36" i="50"/>
  <c r="Z36" i="50" s="1"/>
  <c r="X36" i="50"/>
  <c r="Q36" i="50"/>
  <c r="P36" i="50"/>
  <c r="O36" i="50"/>
  <c r="N36" i="50"/>
  <c r="M36" i="50"/>
  <c r="K36" i="50"/>
  <c r="J36" i="50"/>
  <c r="Y35" i="50"/>
  <c r="Z35" i="50" s="1"/>
  <c r="X35" i="50"/>
  <c r="Q35" i="50"/>
  <c r="P35" i="50"/>
  <c r="O35" i="50"/>
  <c r="N35" i="50"/>
  <c r="M35" i="50"/>
  <c r="K35" i="50"/>
  <c r="J35" i="50"/>
  <c r="Y34" i="50"/>
  <c r="Z34" i="50"/>
  <c r="X34" i="50"/>
  <c r="Q34" i="50"/>
  <c r="P34" i="50"/>
  <c r="O34" i="50"/>
  <c r="N34" i="50"/>
  <c r="M34" i="50"/>
  <c r="K34" i="50"/>
  <c r="J34" i="50"/>
  <c r="Y33" i="50"/>
  <c r="Z33" i="50"/>
  <c r="X33" i="50"/>
  <c r="Q33" i="50"/>
  <c r="P33" i="50"/>
  <c r="O33" i="50"/>
  <c r="N33" i="50"/>
  <c r="M33" i="50"/>
  <c r="K33" i="50"/>
  <c r="J33" i="50"/>
  <c r="Y32" i="50"/>
  <c r="Z32" i="50" s="1"/>
  <c r="X32" i="50"/>
  <c r="Q32" i="50"/>
  <c r="P32" i="50"/>
  <c r="O32" i="50"/>
  <c r="N32" i="50"/>
  <c r="M32" i="50"/>
  <c r="K32" i="50"/>
  <c r="J32" i="50"/>
  <c r="Y31" i="50"/>
  <c r="Z31" i="50" s="1"/>
  <c r="X31" i="50"/>
  <c r="Q31" i="50"/>
  <c r="P31" i="50"/>
  <c r="O31" i="50"/>
  <c r="N31" i="50"/>
  <c r="M31" i="50"/>
  <c r="K31" i="50"/>
  <c r="J31" i="50"/>
  <c r="Y30" i="50"/>
  <c r="Z30" i="50" s="1"/>
  <c r="X30" i="50"/>
  <c r="Q30" i="50"/>
  <c r="P30" i="50"/>
  <c r="O30" i="50"/>
  <c r="N30" i="50"/>
  <c r="M30" i="50"/>
  <c r="K30" i="50"/>
  <c r="J30" i="50"/>
  <c r="Y29" i="50"/>
  <c r="Z29" i="50" s="1"/>
  <c r="X29" i="50"/>
  <c r="Q29" i="50"/>
  <c r="P29" i="50"/>
  <c r="O29" i="50"/>
  <c r="N29" i="50"/>
  <c r="M29" i="50"/>
  <c r="K29" i="50"/>
  <c r="J29" i="50"/>
  <c r="Y28" i="50"/>
  <c r="Z28" i="50"/>
  <c r="X28" i="50"/>
  <c r="Q28" i="50"/>
  <c r="P28" i="50"/>
  <c r="O28" i="50"/>
  <c r="N28" i="50"/>
  <c r="M28" i="50"/>
  <c r="K28" i="50"/>
  <c r="J28" i="50"/>
  <c r="Y27" i="50"/>
  <c r="Z27" i="50"/>
  <c r="AF27" i="50" s="1"/>
  <c r="X27" i="50"/>
  <c r="Q27" i="50"/>
  <c r="P27" i="50"/>
  <c r="O27" i="50"/>
  <c r="N27" i="50"/>
  <c r="M27" i="50"/>
  <c r="K27" i="50"/>
  <c r="J27" i="50"/>
  <c r="Y26" i="50"/>
  <c r="Z26" i="50" s="1"/>
  <c r="AF26" i="50" s="1"/>
  <c r="X26" i="50"/>
  <c r="Q26" i="50"/>
  <c r="P26" i="50"/>
  <c r="O26" i="50"/>
  <c r="N26" i="50"/>
  <c r="M26" i="50"/>
  <c r="K26" i="50"/>
  <c r="J26" i="50"/>
  <c r="Y25" i="50"/>
  <c r="Z25" i="50" s="1"/>
  <c r="X25" i="50"/>
  <c r="Q25" i="50"/>
  <c r="P25" i="50"/>
  <c r="O25" i="50"/>
  <c r="N25" i="50"/>
  <c r="M25" i="50"/>
  <c r="K25" i="50"/>
  <c r="J25" i="50"/>
  <c r="Y24" i="50"/>
  <c r="Z24" i="50"/>
  <c r="AF24" i="50" s="1"/>
  <c r="X24" i="50"/>
  <c r="Q24" i="50"/>
  <c r="P24" i="50"/>
  <c r="O24" i="50"/>
  <c r="N24" i="50"/>
  <c r="M24" i="50"/>
  <c r="K24" i="50"/>
  <c r="J24" i="50"/>
  <c r="Y23" i="50"/>
  <c r="Z23" i="50" s="1"/>
  <c r="AA23" i="50" s="1"/>
  <c r="X23" i="50"/>
  <c r="Q23" i="50"/>
  <c r="P23" i="50"/>
  <c r="O23" i="50"/>
  <c r="N23" i="50"/>
  <c r="M23" i="50"/>
  <c r="K23" i="50"/>
  <c r="J23" i="50"/>
  <c r="Y22" i="50"/>
  <c r="Z22" i="50" s="1"/>
  <c r="AF22" i="50" s="1"/>
  <c r="X22" i="50"/>
  <c r="Q22" i="50"/>
  <c r="P22" i="50"/>
  <c r="O22" i="50"/>
  <c r="N22" i="50"/>
  <c r="M22" i="50"/>
  <c r="K22" i="50"/>
  <c r="J22" i="50"/>
  <c r="Y21" i="50"/>
  <c r="Z21" i="50"/>
  <c r="AF21" i="50"/>
  <c r="X21" i="50"/>
  <c r="Q21" i="50"/>
  <c r="P21" i="50"/>
  <c r="O21" i="50"/>
  <c r="N21" i="50"/>
  <c r="M21" i="50"/>
  <c r="K21" i="50"/>
  <c r="J21" i="50"/>
  <c r="Y20" i="50"/>
  <c r="Z20" i="50" s="1"/>
  <c r="AF20" i="50" s="1"/>
  <c r="X20" i="50"/>
  <c r="Q20" i="50"/>
  <c r="P20" i="50"/>
  <c r="O20" i="50"/>
  <c r="N20" i="50"/>
  <c r="M20" i="50"/>
  <c r="K20" i="50"/>
  <c r="J20" i="50"/>
  <c r="Y19" i="50"/>
  <c r="Z19" i="50"/>
  <c r="X19" i="50"/>
  <c r="Q19" i="50"/>
  <c r="P19" i="50"/>
  <c r="O19" i="50"/>
  <c r="N19" i="50"/>
  <c r="M19" i="50"/>
  <c r="K19" i="50"/>
  <c r="J19" i="50"/>
  <c r="Y18" i="50"/>
  <c r="Z18" i="50"/>
  <c r="X18" i="50"/>
  <c r="Q18" i="50"/>
  <c r="P18" i="50"/>
  <c r="O18" i="50"/>
  <c r="N18" i="50"/>
  <c r="M18" i="50"/>
  <c r="K18" i="50"/>
  <c r="J18" i="50"/>
  <c r="Y17" i="50"/>
  <c r="Z17" i="50" s="1"/>
  <c r="X17" i="50"/>
  <c r="Q17" i="50"/>
  <c r="P17" i="50"/>
  <c r="O17" i="50"/>
  <c r="N17" i="50"/>
  <c r="M17" i="50"/>
  <c r="K17" i="50"/>
  <c r="J17" i="50"/>
  <c r="Y16" i="50"/>
  <c r="Z16" i="50" s="1"/>
  <c r="X16" i="50"/>
  <c r="Q16" i="50"/>
  <c r="P16" i="50"/>
  <c r="O16" i="50"/>
  <c r="N16" i="50"/>
  <c r="M16" i="50"/>
  <c r="K16" i="50"/>
  <c r="J16" i="50"/>
  <c r="Y15" i="50"/>
  <c r="Z15" i="50"/>
  <c r="AF15" i="50" s="1"/>
  <c r="X15" i="50"/>
  <c r="Q15" i="50"/>
  <c r="P15" i="50"/>
  <c r="O15" i="50"/>
  <c r="N15" i="50"/>
  <c r="M15" i="50"/>
  <c r="K15" i="50"/>
  <c r="J15" i="50"/>
  <c r="Y14" i="50"/>
  <c r="Z14" i="50" s="1"/>
  <c r="X14" i="50"/>
  <c r="Q14" i="50"/>
  <c r="P14" i="50"/>
  <c r="O14" i="50"/>
  <c r="N14" i="50"/>
  <c r="M14" i="50"/>
  <c r="K14" i="50"/>
  <c r="J14" i="50"/>
  <c r="Y13" i="50"/>
  <c r="Z13" i="50" s="1"/>
  <c r="X13" i="50"/>
  <c r="Q13" i="50"/>
  <c r="P13" i="50"/>
  <c r="O13" i="50"/>
  <c r="N13" i="50"/>
  <c r="M13" i="50"/>
  <c r="K13" i="50"/>
  <c r="J13" i="50"/>
  <c r="Y12" i="50"/>
  <c r="Z12" i="50" s="1"/>
  <c r="AA12" i="50" s="1"/>
  <c r="X12" i="50"/>
  <c r="Q12" i="50"/>
  <c r="P12" i="50"/>
  <c r="O12" i="50"/>
  <c r="N12" i="50"/>
  <c r="M12" i="50"/>
  <c r="K12" i="50"/>
  <c r="J12" i="50"/>
  <c r="Y11" i="50"/>
  <c r="Z11" i="50" s="1"/>
  <c r="AF11" i="50"/>
  <c r="X11" i="50"/>
  <c r="Q11" i="50"/>
  <c r="P11" i="50"/>
  <c r="O11" i="50"/>
  <c r="N11" i="50"/>
  <c r="M11" i="50"/>
  <c r="K11" i="50"/>
  <c r="J11" i="50"/>
  <c r="Y10" i="50"/>
  <c r="Z10" i="50" s="1"/>
  <c r="AF10" i="50" s="1"/>
  <c r="X10" i="50"/>
  <c r="Q10" i="50"/>
  <c r="P10" i="50"/>
  <c r="O10" i="50"/>
  <c r="N10" i="50"/>
  <c r="M10" i="50"/>
  <c r="K10" i="50"/>
  <c r="J10" i="50"/>
  <c r="Y9" i="50"/>
  <c r="Z9" i="50"/>
  <c r="AF9" i="50" s="1"/>
  <c r="X9" i="50"/>
  <c r="Q9" i="50"/>
  <c r="P9" i="50"/>
  <c r="O9" i="50"/>
  <c r="N9" i="50"/>
  <c r="M9" i="50"/>
  <c r="K9" i="50"/>
  <c r="J9" i="50"/>
  <c r="A4" i="50"/>
  <c r="A3" i="50"/>
  <c r="H42" i="49"/>
  <c r="T40" i="49"/>
  <c r="S40" i="49"/>
  <c r="R40" i="49"/>
  <c r="Y39" i="49"/>
  <c r="Z39" i="49" s="1"/>
  <c r="X39" i="49"/>
  <c r="Q39" i="49"/>
  <c r="P39" i="49"/>
  <c r="O39" i="49"/>
  <c r="N39" i="49"/>
  <c r="M39" i="49"/>
  <c r="K39" i="49"/>
  <c r="J39" i="49"/>
  <c r="Y38" i="49"/>
  <c r="Z38" i="49" s="1"/>
  <c r="X38" i="49"/>
  <c r="Q38" i="49"/>
  <c r="P38" i="49"/>
  <c r="O38" i="49"/>
  <c r="N38" i="49"/>
  <c r="M38" i="49"/>
  <c r="K38" i="49"/>
  <c r="J38" i="49"/>
  <c r="Y37" i="49"/>
  <c r="Z37" i="49" s="1"/>
  <c r="AF37" i="49" s="1"/>
  <c r="X37" i="49"/>
  <c r="Q37" i="49"/>
  <c r="P37" i="49"/>
  <c r="O37" i="49"/>
  <c r="N37" i="49"/>
  <c r="M37" i="49"/>
  <c r="K37" i="49"/>
  <c r="J37" i="49"/>
  <c r="Y36" i="49"/>
  <c r="Z36" i="49" s="1"/>
  <c r="AF36" i="49" s="1"/>
  <c r="X36" i="49"/>
  <c r="Q36" i="49"/>
  <c r="P36" i="49"/>
  <c r="O36" i="49"/>
  <c r="N36" i="49"/>
  <c r="M36" i="49"/>
  <c r="K36" i="49"/>
  <c r="J36" i="49"/>
  <c r="Y35" i="49"/>
  <c r="Z35" i="49"/>
  <c r="X35" i="49"/>
  <c r="Q35" i="49"/>
  <c r="P35" i="49"/>
  <c r="O35" i="49"/>
  <c r="N35" i="49"/>
  <c r="M35" i="49"/>
  <c r="K35" i="49"/>
  <c r="J35" i="49"/>
  <c r="Y34" i="49"/>
  <c r="Z34" i="49" s="1"/>
  <c r="AA34" i="49" s="1"/>
  <c r="X34" i="49"/>
  <c r="Q34" i="49"/>
  <c r="P34" i="49"/>
  <c r="O34" i="49"/>
  <c r="N34" i="49"/>
  <c r="M34" i="49"/>
  <c r="K34" i="49"/>
  <c r="J34" i="49"/>
  <c r="Y33" i="49"/>
  <c r="Z33" i="49"/>
  <c r="AF33" i="49" s="1"/>
  <c r="X33" i="49"/>
  <c r="Q33" i="49"/>
  <c r="P33" i="49"/>
  <c r="O33" i="49"/>
  <c r="N33" i="49"/>
  <c r="M33" i="49"/>
  <c r="K33" i="49"/>
  <c r="J33" i="49"/>
  <c r="Y32" i="49"/>
  <c r="Z32" i="49" s="1"/>
  <c r="X32" i="49"/>
  <c r="Q32" i="49"/>
  <c r="P32" i="49"/>
  <c r="O32" i="49"/>
  <c r="N32" i="49"/>
  <c r="M32" i="49"/>
  <c r="K32" i="49"/>
  <c r="J32" i="49"/>
  <c r="Y31" i="49"/>
  <c r="Z31" i="49"/>
  <c r="AF31" i="49" s="1"/>
  <c r="X31" i="49"/>
  <c r="Q31" i="49"/>
  <c r="P31" i="49"/>
  <c r="O31" i="49"/>
  <c r="N31" i="49"/>
  <c r="M31" i="49"/>
  <c r="K31" i="49"/>
  <c r="J31" i="49"/>
  <c r="Y30" i="49"/>
  <c r="Z30" i="49" s="1"/>
  <c r="X30" i="49"/>
  <c r="Q30" i="49"/>
  <c r="P30" i="49"/>
  <c r="O30" i="49"/>
  <c r="N30" i="49"/>
  <c r="M30" i="49"/>
  <c r="K30" i="49"/>
  <c r="J30" i="49"/>
  <c r="Y29" i="49"/>
  <c r="Z29" i="49" s="1"/>
  <c r="X29" i="49"/>
  <c r="Q29" i="49"/>
  <c r="P29" i="49"/>
  <c r="O29" i="49"/>
  <c r="N29" i="49"/>
  <c r="M29" i="49"/>
  <c r="K29" i="49"/>
  <c r="J29" i="49"/>
  <c r="Y28" i="49"/>
  <c r="Z28" i="49" s="1"/>
  <c r="AA28" i="49" s="1"/>
  <c r="X28" i="49"/>
  <c r="Q28" i="49"/>
  <c r="P28" i="49"/>
  <c r="O28" i="49"/>
  <c r="N28" i="49"/>
  <c r="M28" i="49"/>
  <c r="K28" i="49"/>
  <c r="J28" i="49"/>
  <c r="Y27" i="49"/>
  <c r="Z27" i="49" s="1"/>
  <c r="AA27" i="49" s="1"/>
  <c r="X27" i="49"/>
  <c r="Q27" i="49"/>
  <c r="P27" i="49"/>
  <c r="O27" i="49"/>
  <c r="N27" i="49"/>
  <c r="M27" i="49"/>
  <c r="K27" i="49"/>
  <c r="J27" i="49"/>
  <c r="Y26" i="49"/>
  <c r="Z26" i="49" s="1"/>
  <c r="X26" i="49"/>
  <c r="Q26" i="49"/>
  <c r="P26" i="49"/>
  <c r="O26" i="49"/>
  <c r="N26" i="49"/>
  <c r="M26" i="49"/>
  <c r="K26" i="49"/>
  <c r="J26" i="49"/>
  <c r="Y25" i="49"/>
  <c r="Z25" i="49" s="1"/>
  <c r="X25" i="49"/>
  <c r="Q25" i="49"/>
  <c r="P25" i="49"/>
  <c r="O25" i="49"/>
  <c r="N25" i="49"/>
  <c r="M25" i="49"/>
  <c r="K25" i="49"/>
  <c r="J25" i="49"/>
  <c r="Y24" i="49"/>
  <c r="Z24" i="49"/>
  <c r="X24" i="49"/>
  <c r="Q24" i="49"/>
  <c r="P24" i="49"/>
  <c r="O24" i="49"/>
  <c r="N24" i="49"/>
  <c r="M24" i="49"/>
  <c r="K24" i="49"/>
  <c r="J24" i="49"/>
  <c r="Y23" i="49"/>
  <c r="Z23" i="49" s="1"/>
  <c r="X23" i="49"/>
  <c r="AA23" i="49" s="1"/>
  <c r="Q23" i="49"/>
  <c r="P23" i="49"/>
  <c r="O23" i="49"/>
  <c r="N23" i="49"/>
  <c r="M23" i="49"/>
  <c r="K23" i="49"/>
  <c r="J23" i="49"/>
  <c r="Y22" i="49"/>
  <c r="Z22" i="49" s="1"/>
  <c r="X22" i="49"/>
  <c r="Q22" i="49"/>
  <c r="P22" i="49"/>
  <c r="O22" i="49"/>
  <c r="N22" i="49"/>
  <c r="M22" i="49"/>
  <c r="K22" i="49"/>
  <c r="J22" i="49"/>
  <c r="Y21" i="49"/>
  <c r="Z21" i="49"/>
  <c r="X21" i="49"/>
  <c r="Q21" i="49"/>
  <c r="P21" i="49"/>
  <c r="O21" i="49"/>
  <c r="N21" i="49"/>
  <c r="M21" i="49"/>
  <c r="K21" i="49"/>
  <c r="J21" i="49"/>
  <c r="Y20" i="49"/>
  <c r="Z20" i="49" s="1"/>
  <c r="X20" i="49"/>
  <c r="Q20" i="49"/>
  <c r="P20" i="49"/>
  <c r="O20" i="49"/>
  <c r="N20" i="49"/>
  <c r="M20" i="49"/>
  <c r="K20" i="49"/>
  <c r="J20" i="49"/>
  <c r="Y19" i="49"/>
  <c r="Z19" i="49" s="1"/>
  <c r="AF19" i="49" s="1"/>
  <c r="X19" i="49"/>
  <c r="Q19" i="49"/>
  <c r="P19" i="49"/>
  <c r="O19" i="49"/>
  <c r="N19" i="49"/>
  <c r="M19" i="49"/>
  <c r="K19" i="49"/>
  <c r="J19" i="49"/>
  <c r="Y18" i="49"/>
  <c r="Z18" i="49"/>
  <c r="AF18" i="49" s="1"/>
  <c r="X18" i="49"/>
  <c r="Q18" i="49"/>
  <c r="P18" i="49"/>
  <c r="O18" i="49"/>
  <c r="N18" i="49"/>
  <c r="M18" i="49"/>
  <c r="K18" i="49"/>
  <c r="J18" i="49"/>
  <c r="Y17" i="49"/>
  <c r="Z17" i="49" s="1"/>
  <c r="AF17" i="49"/>
  <c r="X17" i="49"/>
  <c r="Q17" i="49"/>
  <c r="P17" i="49"/>
  <c r="O17" i="49"/>
  <c r="N17" i="49"/>
  <c r="M17" i="49"/>
  <c r="K17" i="49"/>
  <c r="J17" i="49"/>
  <c r="Y16" i="49"/>
  <c r="Z16" i="49" s="1"/>
  <c r="X16" i="49"/>
  <c r="Q16" i="49"/>
  <c r="P16" i="49"/>
  <c r="O16" i="49"/>
  <c r="N16" i="49"/>
  <c r="M16" i="49"/>
  <c r="K16" i="49"/>
  <c r="J16" i="49"/>
  <c r="Y15" i="49"/>
  <c r="Z15" i="49" s="1"/>
  <c r="X15" i="49"/>
  <c r="Q15" i="49"/>
  <c r="P15" i="49"/>
  <c r="O15" i="49"/>
  <c r="N15" i="49"/>
  <c r="M15" i="49"/>
  <c r="K15" i="49"/>
  <c r="J15" i="49"/>
  <c r="Y14" i="49"/>
  <c r="Z14" i="49" s="1"/>
  <c r="X14" i="49"/>
  <c r="Q14" i="49"/>
  <c r="P14" i="49"/>
  <c r="O14" i="49"/>
  <c r="N14" i="49"/>
  <c r="M14" i="49"/>
  <c r="K14" i="49"/>
  <c r="J14" i="49"/>
  <c r="Y13" i="49"/>
  <c r="Z13" i="49" s="1"/>
  <c r="AF13" i="49" s="1"/>
  <c r="X13" i="49"/>
  <c r="Q13" i="49"/>
  <c r="P13" i="49"/>
  <c r="O13" i="49"/>
  <c r="N13" i="49"/>
  <c r="M13" i="49"/>
  <c r="K13" i="49"/>
  <c r="J13" i="49"/>
  <c r="Y12" i="49"/>
  <c r="Z12" i="49"/>
  <c r="AF12" i="49" s="1"/>
  <c r="AA12" i="49"/>
  <c r="X12" i="49"/>
  <c r="Q12" i="49"/>
  <c r="P12" i="49"/>
  <c r="O12" i="49"/>
  <c r="N12" i="49"/>
  <c r="M12" i="49"/>
  <c r="K12" i="49"/>
  <c r="J12" i="49"/>
  <c r="Y11" i="49"/>
  <c r="Z11" i="49" s="1"/>
  <c r="X11" i="49"/>
  <c r="Q11" i="49"/>
  <c r="P11" i="49"/>
  <c r="O11" i="49"/>
  <c r="N11" i="49"/>
  <c r="M11" i="49"/>
  <c r="K11" i="49"/>
  <c r="J11" i="49"/>
  <c r="Y10" i="49"/>
  <c r="Z10" i="49" s="1"/>
  <c r="AA10" i="49" s="1"/>
  <c r="X10" i="49"/>
  <c r="Q10" i="49"/>
  <c r="P10" i="49"/>
  <c r="O10" i="49"/>
  <c r="N10" i="49"/>
  <c r="M10" i="49"/>
  <c r="K10" i="49"/>
  <c r="J10" i="49"/>
  <c r="J40" i="49" s="1"/>
  <c r="Y9" i="49"/>
  <c r="Z9" i="49" s="1"/>
  <c r="AF9" i="49" s="1"/>
  <c r="X9" i="49"/>
  <c r="Q9" i="49"/>
  <c r="P9" i="49"/>
  <c r="O9" i="49"/>
  <c r="N9" i="49"/>
  <c r="M9" i="49"/>
  <c r="K9" i="49"/>
  <c r="J9" i="49"/>
  <c r="A4" i="49"/>
  <c r="A3" i="49"/>
  <c r="H42" i="48"/>
  <c r="T40" i="48"/>
  <c r="S40" i="48"/>
  <c r="R40" i="48"/>
  <c r="Y39" i="48"/>
  <c r="Z39" i="48" s="1"/>
  <c r="X39" i="48"/>
  <c r="Q39" i="48"/>
  <c r="P39" i="48"/>
  <c r="O39" i="48"/>
  <c r="N39" i="48"/>
  <c r="M39" i="48"/>
  <c r="K39" i="48"/>
  <c r="J39" i="48"/>
  <c r="Y38" i="48"/>
  <c r="Z38" i="48" s="1"/>
  <c r="AF38" i="48" s="1"/>
  <c r="X38" i="48"/>
  <c r="Q38" i="48"/>
  <c r="P38" i="48"/>
  <c r="O38" i="48"/>
  <c r="N38" i="48"/>
  <c r="M38" i="48"/>
  <c r="K38" i="48"/>
  <c r="J38" i="48"/>
  <c r="Y37" i="48"/>
  <c r="Z37" i="48" s="1"/>
  <c r="AF37" i="48" s="1"/>
  <c r="X37" i="48"/>
  <c r="Q37" i="48"/>
  <c r="P37" i="48"/>
  <c r="O37" i="48"/>
  <c r="N37" i="48"/>
  <c r="M37" i="48"/>
  <c r="K37" i="48"/>
  <c r="J37" i="48"/>
  <c r="Y36" i="48"/>
  <c r="Z36" i="48"/>
  <c r="X36" i="48"/>
  <c r="Q36" i="48"/>
  <c r="P36" i="48"/>
  <c r="O36" i="48"/>
  <c r="N36" i="48"/>
  <c r="M36" i="48"/>
  <c r="K36" i="48"/>
  <c r="J36" i="48"/>
  <c r="Y35" i="48"/>
  <c r="Z35" i="48" s="1"/>
  <c r="X35" i="48"/>
  <c r="Q35" i="48"/>
  <c r="P35" i="48"/>
  <c r="O35" i="48"/>
  <c r="N35" i="48"/>
  <c r="M35" i="48"/>
  <c r="K35" i="48"/>
  <c r="J35" i="48"/>
  <c r="Y34" i="48"/>
  <c r="Z34" i="48" s="1"/>
  <c r="X34" i="48"/>
  <c r="Q34" i="48"/>
  <c r="P34" i="48"/>
  <c r="O34" i="48"/>
  <c r="N34" i="48"/>
  <c r="M34" i="48"/>
  <c r="K34" i="48"/>
  <c r="J34" i="48"/>
  <c r="Y33" i="48"/>
  <c r="Z33" i="48" s="1"/>
  <c r="AF33" i="48" s="1"/>
  <c r="X33" i="48"/>
  <c r="Q33" i="48"/>
  <c r="P33" i="48"/>
  <c r="O33" i="48"/>
  <c r="N33" i="48"/>
  <c r="M33" i="48"/>
  <c r="K33" i="48"/>
  <c r="J33" i="48"/>
  <c r="Y32" i="48"/>
  <c r="Z32" i="48" s="1"/>
  <c r="X32" i="48"/>
  <c r="Q32" i="48"/>
  <c r="P32" i="48"/>
  <c r="O32" i="48"/>
  <c r="N32" i="48"/>
  <c r="M32" i="48"/>
  <c r="K32" i="48"/>
  <c r="J32" i="48"/>
  <c r="Y31" i="48"/>
  <c r="Z31" i="48" s="1"/>
  <c r="X31" i="48"/>
  <c r="Q31" i="48"/>
  <c r="P31" i="48"/>
  <c r="O31" i="48"/>
  <c r="N31" i="48"/>
  <c r="M31" i="48"/>
  <c r="K31" i="48"/>
  <c r="J31" i="48"/>
  <c r="Y30" i="48"/>
  <c r="Z30" i="48"/>
  <c r="X30" i="48"/>
  <c r="Q30" i="48"/>
  <c r="P30" i="48"/>
  <c r="O30" i="48"/>
  <c r="N30" i="48"/>
  <c r="M30" i="48"/>
  <c r="K30" i="48"/>
  <c r="J30" i="48"/>
  <c r="Y29" i="48"/>
  <c r="Z29" i="48" s="1"/>
  <c r="AF29" i="48"/>
  <c r="X29" i="48"/>
  <c r="Q29" i="48"/>
  <c r="P29" i="48"/>
  <c r="O29" i="48"/>
  <c r="N29" i="48"/>
  <c r="M29" i="48"/>
  <c r="K29" i="48"/>
  <c r="J29" i="48"/>
  <c r="Y28" i="48"/>
  <c r="Z28" i="48" s="1"/>
  <c r="X28" i="48"/>
  <c r="Q28" i="48"/>
  <c r="P28" i="48"/>
  <c r="O28" i="48"/>
  <c r="N28" i="48"/>
  <c r="M28" i="48"/>
  <c r="K28" i="48"/>
  <c r="J28" i="48"/>
  <c r="Y27" i="48"/>
  <c r="Z27" i="48" s="1"/>
  <c r="X27" i="48"/>
  <c r="Q27" i="48"/>
  <c r="P27" i="48"/>
  <c r="O27" i="48"/>
  <c r="N27" i="48"/>
  <c r="M27" i="48"/>
  <c r="K27" i="48"/>
  <c r="J27" i="48"/>
  <c r="Y26" i="48"/>
  <c r="Z26" i="48" s="1"/>
  <c r="X26" i="48"/>
  <c r="Q26" i="48"/>
  <c r="P26" i="48"/>
  <c r="O26" i="48"/>
  <c r="N26" i="48"/>
  <c r="M26" i="48"/>
  <c r="K26" i="48"/>
  <c r="J26" i="48"/>
  <c r="Y25" i="48"/>
  <c r="Z25" i="48"/>
  <c r="X25" i="48"/>
  <c r="Q25" i="48"/>
  <c r="P25" i="48"/>
  <c r="O25" i="48"/>
  <c r="N25" i="48"/>
  <c r="M25" i="48"/>
  <c r="K25" i="48"/>
  <c r="J25" i="48"/>
  <c r="Y24" i="48"/>
  <c r="Z24" i="48" s="1"/>
  <c r="X24" i="48"/>
  <c r="Q24" i="48"/>
  <c r="P24" i="48"/>
  <c r="O24" i="48"/>
  <c r="N24" i="48"/>
  <c r="M24" i="48"/>
  <c r="K24" i="48"/>
  <c r="J24" i="48"/>
  <c r="Y23" i="48"/>
  <c r="Z23" i="48" s="1"/>
  <c r="X23" i="48"/>
  <c r="Q23" i="48"/>
  <c r="P23" i="48"/>
  <c r="O23" i="48"/>
  <c r="N23" i="48"/>
  <c r="M23" i="48"/>
  <c r="K23" i="48"/>
  <c r="J23" i="48"/>
  <c r="Y22" i="48"/>
  <c r="Z22" i="48" s="1"/>
  <c r="X22" i="48"/>
  <c r="Q22" i="48"/>
  <c r="P22" i="48"/>
  <c r="O22" i="48"/>
  <c r="N22" i="48"/>
  <c r="M22" i="48"/>
  <c r="K22" i="48"/>
  <c r="J22" i="48"/>
  <c r="Y21" i="48"/>
  <c r="Z21" i="48" s="1"/>
  <c r="X21" i="48"/>
  <c r="Q21" i="48"/>
  <c r="P21" i="48"/>
  <c r="O21" i="48"/>
  <c r="N21" i="48"/>
  <c r="M21" i="48"/>
  <c r="K21" i="48"/>
  <c r="J21" i="48"/>
  <c r="Y20" i="48"/>
  <c r="Z20" i="48"/>
  <c r="AF20" i="48" s="1"/>
  <c r="AA20" i="48"/>
  <c r="X20" i="48"/>
  <c r="Q20" i="48"/>
  <c r="P20" i="48"/>
  <c r="O20" i="48"/>
  <c r="N20" i="48"/>
  <c r="M20" i="48"/>
  <c r="K20" i="48"/>
  <c r="J20" i="48"/>
  <c r="Y19" i="48"/>
  <c r="Z19" i="48" s="1"/>
  <c r="X19" i="48"/>
  <c r="Q19" i="48"/>
  <c r="P19" i="48"/>
  <c r="O19" i="48"/>
  <c r="N19" i="48"/>
  <c r="M19" i="48"/>
  <c r="K19" i="48"/>
  <c r="J19" i="48"/>
  <c r="Y18" i="48"/>
  <c r="Z18" i="48" s="1"/>
  <c r="X18" i="48"/>
  <c r="Q18" i="48"/>
  <c r="P18" i="48"/>
  <c r="O18" i="48"/>
  <c r="N18" i="48"/>
  <c r="M18" i="48"/>
  <c r="K18" i="48"/>
  <c r="J18" i="48"/>
  <c r="Y17" i="48"/>
  <c r="Z17" i="48" s="1"/>
  <c r="AF17" i="48" s="1"/>
  <c r="X17" i="48"/>
  <c r="Q17" i="48"/>
  <c r="P17" i="48"/>
  <c r="O17" i="48"/>
  <c r="N17" i="48"/>
  <c r="M17" i="48"/>
  <c r="K17" i="48"/>
  <c r="J17" i="48"/>
  <c r="Y16" i="48"/>
  <c r="Z16" i="48"/>
  <c r="X16" i="48"/>
  <c r="Q16" i="48"/>
  <c r="P16" i="48"/>
  <c r="O16" i="48"/>
  <c r="N16" i="48"/>
  <c r="M16" i="48"/>
  <c r="K16" i="48"/>
  <c r="J16" i="48"/>
  <c r="Y15" i="48"/>
  <c r="Z15" i="48" s="1"/>
  <c r="X15" i="48"/>
  <c r="Q15" i="48"/>
  <c r="P15" i="48"/>
  <c r="O15" i="48"/>
  <c r="N15" i="48"/>
  <c r="M15" i="48"/>
  <c r="K15" i="48"/>
  <c r="J15" i="48"/>
  <c r="Y14" i="48"/>
  <c r="Z14" i="48"/>
  <c r="X14" i="48"/>
  <c r="Q14" i="48"/>
  <c r="P14" i="48"/>
  <c r="O14" i="48"/>
  <c r="N14" i="48"/>
  <c r="M14" i="48"/>
  <c r="K14" i="48"/>
  <c r="J14" i="48"/>
  <c r="Y13" i="48"/>
  <c r="Z13" i="48"/>
  <c r="AA13" i="48" s="1"/>
  <c r="X13" i="48"/>
  <c r="Q13" i="48"/>
  <c r="P13" i="48"/>
  <c r="O13" i="48"/>
  <c r="N13" i="48"/>
  <c r="M13" i="48"/>
  <c r="K13" i="48"/>
  <c r="J13" i="48"/>
  <c r="Y12" i="48"/>
  <c r="Z12" i="48"/>
  <c r="AA12" i="48" s="1"/>
  <c r="X12" i="48"/>
  <c r="Q12" i="48"/>
  <c r="P12" i="48"/>
  <c r="O12" i="48"/>
  <c r="N12" i="48"/>
  <c r="M12" i="48"/>
  <c r="K12" i="48"/>
  <c r="J12" i="48"/>
  <c r="Y11" i="48"/>
  <c r="Z11" i="48" s="1"/>
  <c r="X11" i="48"/>
  <c r="Q11" i="48"/>
  <c r="P11" i="48"/>
  <c r="O11" i="48"/>
  <c r="N11" i="48"/>
  <c r="M11" i="48"/>
  <c r="K11" i="48"/>
  <c r="J11" i="48"/>
  <c r="Y10" i="48"/>
  <c r="Z10" i="48" s="1"/>
  <c r="X10" i="48"/>
  <c r="Q10" i="48"/>
  <c r="P10" i="48"/>
  <c r="O10" i="48"/>
  <c r="N10" i="48"/>
  <c r="M10" i="48"/>
  <c r="K10" i="48"/>
  <c r="J10" i="48"/>
  <c r="Y9" i="48"/>
  <c r="Z9" i="48"/>
  <c r="AA9" i="48" s="1"/>
  <c r="L9" i="48" s="1"/>
  <c r="X9" i="48"/>
  <c r="Q9" i="48"/>
  <c r="P9" i="48"/>
  <c r="O9" i="48"/>
  <c r="N9" i="48"/>
  <c r="M9" i="48"/>
  <c r="K9" i="48"/>
  <c r="J9" i="48"/>
  <c r="A4" i="48"/>
  <c r="A3" i="48"/>
  <c r="B33" i="48" s="1"/>
  <c r="H42" i="47"/>
  <c r="T40" i="47"/>
  <c r="S40" i="47"/>
  <c r="R40" i="47"/>
  <c r="Y39" i="47"/>
  <c r="Z39" i="47" s="1"/>
  <c r="X39" i="47"/>
  <c r="Q39" i="47"/>
  <c r="P39" i="47"/>
  <c r="O39" i="47"/>
  <c r="N39" i="47"/>
  <c r="M39" i="47"/>
  <c r="K39" i="47"/>
  <c r="J39" i="47"/>
  <c r="Y38" i="47"/>
  <c r="Z38" i="47" s="1"/>
  <c r="AF38" i="47" s="1"/>
  <c r="X38" i="47"/>
  <c r="Q38" i="47"/>
  <c r="P38" i="47"/>
  <c r="O38" i="47"/>
  <c r="N38" i="47"/>
  <c r="M38" i="47"/>
  <c r="K38" i="47"/>
  <c r="J38" i="47"/>
  <c r="Y37" i="47"/>
  <c r="Z37" i="47"/>
  <c r="X37" i="47"/>
  <c r="Q37" i="47"/>
  <c r="P37" i="47"/>
  <c r="O37" i="47"/>
  <c r="N37" i="47"/>
  <c r="M37" i="47"/>
  <c r="K37" i="47"/>
  <c r="J37" i="47"/>
  <c r="Y36" i="47"/>
  <c r="Z36" i="47"/>
  <c r="AA36" i="47" s="1"/>
  <c r="X36" i="47"/>
  <c r="Q36" i="47"/>
  <c r="P36" i="47"/>
  <c r="O36" i="47"/>
  <c r="N36" i="47"/>
  <c r="M36" i="47"/>
  <c r="K36" i="47"/>
  <c r="J36" i="47"/>
  <c r="Y35" i="47"/>
  <c r="Z35" i="47" s="1"/>
  <c r="X35" i="47"/>
  <c r="Q35" i="47"/>
  <c r="P35" i="47"/>
  <c r="O35" i="47"/>
  <c r="N35" i="47"/>
  <c r="M35" i="47"/>
  <c r="K35" i="47"/>
  <c r="J35" i="47"/>
  <c r="Y34" i="47"/>
  <c r="Z34" i="47"/>
  <c r="X34" i="47"/>
  <c r="Q34" i="47"/>
  <c r="P34" i="47"/>
  <c r="O34" i="47"/>
  <c r="N34" i="47"/>
  <c r="M34" i="47"/>
  <c r="K34" i="47"/>
  <c r="J34" i="47"/>
  <c r="Y33" i="47"/>
  <c r="Z33" i="47" s="1"/>
  <c r="AF33" i="47" s="1"/>
  <c r="X33" i="47"/>
  <c r="Q33" i="47"/>
  <c r="P33" i="47"/>
  <c r="O33" i="47"/>
  <c r="N33" i="47"/>
  <c r="M33" i="47"/>
  <c r="K33" i="47"/>
  <c r="J33" i="47"/>
  <c r="Y32" i="47"/>
  <c r="Z32" i="47" s="1"/>
  <c r="AF32" i="47" s="1"/>
  <c r="X32" i="47"/>
  <c r="Q32" i="47"/>
  <c r="P32" i="47"/>
  <c r="O32" i="47"/>
  <c r="N32" i="47"/>
  <c r="M32" i="47"/>
  <c r="K32" i="47"/>
  <c r="J32" i="47"/>
  <c r="Y31" i="47"/>
  <c r="Z31" i="47"/>
  <c r="X31" i="47"/>
  <c r="Q31" i="47"/>
  <c r="P31" i="47"/>
  <c r="O31" i="47"/>
  <c r="N31" i="47"/>
  <c r="M31" i="47"/>
  <c r="K31" i="47"/>
  <c r="J31" i="47"/>
  <c r="Y30" i="47"/>
  <c r="Z30" i="47"/>
  <c r="AF30" i="47" s="1"/>
  <c r="X30" i="47"/>
  <c r="Q30" i="47"/>
  <c r="P30" i="47"/>
  <c r="O30" i="47"/>
  <c r="N30" i="47"/>
  <c r="M30" i="47"/>
  <c r="K30" i="47"/>
  <c r="J30" i="47"/>
  <c r="Y29" i="47"/>
  <c r="Z29" i="47" s="1"/>
  <c r="X29" i="47"/>
  <c r="Q29" i="47"/>
  <c r="P29" i="47"/>
  <c r="O29" i="47"/>
  <c r="N29" i="47"/>
  <c r="M29" i="47"/>
  <c r="K29" i="47"/>
  <c r="J29" i="47"/>
  <c r="Y28" i="47"/>
  <c r="Z28" i="47" s="1"/>
  <c r="X28" i="47"/>
  <c r="Q28" i="47"/>
  <c r="P28" i="47"/>
  <c r="O28" i="47"/>
  <c r="N28" i="47"/>
  <c r="M28" i="47"/>
  <c r="K28" i="47"/>
  <c r="J28" i="47"/>
  <c r="Y27" i="47"/>
  <c r="Z27" i="47" s="1"/>
  <c r="AA27" i="47" s="1"/>
  <c r="X27" i="47"/>
  <c r="Q27" i="47"/>
  <c r="P27" i="47"/>
  <c r="O27" i="47"/>
  <c r="N27" i="47"/>
  <c r="M27" i="47"/>
  <c r="K27" i="47"/>
  <c r="J27" i="47"/>
  <c r="Y26" i="47"/>
  <c r="Z26" i="47" s="1"/>
  <c r="X26" i="47"/>
  <c r="Q26" i="47"/>
  <c r="P26" i="47"/>
  <c r="O26" i="47"/>
  <c r="N26" i="47"/>
  <c r="M26" i="47"/>
  <c r="K26" i="47"/>
  <c r="J26" i="47"/>
  <c r="Y25" i="47"/>
  <c r="Z25" i="47"/>
  <c r="X25" i="47"/>
  <c r="Q25" i="47"/>
  <c r="P25" i="47"/>
  <c r="O25" i="47"/>
  <c r="N25" i="47"/>
  <c r="M25" i="47"/>
  <c r="K25" i="47"/>
  <c r="J25" i="47"/>
  <c r="Y24" i="47"/>
  <c r="Z24" i="47" s="1"/>
  <c r="AF24" i="47" s="1"/>
  <c r="X24" i="47"/>
  <c r="Q24" i="47"/>
  <c r="P24" i="47"/>
  <c r="O24" i="47"/>
  <c r="N24" i="47"/>
  <c r="M24" i="47"/>
  <c r="K24" i="47"/>
  <c r="J24" i="47"/>
  <c r="Y23" i="47"/>
  <c r="Z23" i="47" s="1"/>
  <c r="X23" i="47"/>
  <c r="Q23" i="47"/>
  <c r="P23" i="47"/>
  <c r="O23" i="47"/>
  <c r="N23" i="47"/>
  <c r="M23" i="47"/>
  <c r="K23" i="47"/>
  <c r="J23" i="47"/>
  <c r="Y22" i="47"/>
  <c r="Z22" i="47" s="1"/>
  <c r="AA22" i="47" s="1"/>
  <c r="X22" i="47"/>
  <c r="Q22" i="47"/>
  <c r="P22" i="47"/>
  <c r="O22" i="47"/>
  <c r="N22" i="47"/>
  <c r="M22" i="47"/>
  <c r="K22" i="47"/>
  <c r="J22" i="47"/>
  <c r="Y21" i="47"/>
  <c r="Z21" i="47" s="1"/>
  <c r="X21" i="47"/>
  <c r="Q21" i="47"/>
  <c r="P21" i="47"/>
  <c r="O21" i="47"/>
  <c r="N21" i="47"/>
  <c r="M21" i="47"/>
  <c r="K21" i="47"/>
  <c r="J21" i="47"/>
  <c r="Y20" i="47"/>
  <c r="Z20" i="47" s="1"/>
  <c r="X20" i="47"/>
  <c r="Q20" i="47"/>
  <c r="P20" i="47"/>
  <c r="O20" i="47"/>
  <c r="N20" i="47"/>
  <c r="M20" i="47"/>
  <c r="K20" i="47"/>
  <c r="J20" i="47"/>
  <c r="Y19" i="47"/>
  <c r="Z19" i="47" s="1"/>
  <c r="AF19" i="47" s="1"/>
  <c r="X19" i="47"/>
  <c r="Q19" i="47"/>
  <c r="P19" i="47"/>
  <c r="O19" i="47"/>
  <c r="N19" i="47"/>
  <c r="M19" i="47"/>
  <c r="K19" i="47"/>
  <c r="J19" i="47"/>
  <c r="Y18" i="47"/>
  <c r="Z18" i="47"/>
  <c r="X18" i="47"/>
  <c r="Q18" i="47"/>
  <c r="P18" i="47"/>
  <c r="O18" i="47"/>
  <c r="N18" i="47"/>
  <c r="M18" i="47"/>
  <c r="K18" i="47"/>
  <c r="J18" i="47"/>
  <c r="Y17" i="47"/>
  <c r="Z17" i="47" s="1"/>
  <c r="AF17" i="47" s="1"/>
  <c r="X17" i="47"/>
  <c r="Q17" i="47"/>
  <c r="P17" i="47"/>
  <c r="O17" i="47"/>
  <c r="N17" i="47"/>
  <c r="M17" i="47"/>
  <c r="K17" i="47"/>
  <c r="J17" i="47"/>
  <c r="Y16" i="47"/>
  <c r="Z16" i="47" s="1"/>
  <c r="X16" i="47"/>
  <c r="Q16" i="47"/>
  <c r="P16" i="47"/>
  <c r="O16" i="47"/>
  <c r="N16" i="47"/>
  <c r="M16" i="47"/>
  <c r="K16" i="47"/>
  <c r="J16" i="47"/>
  <c r="Y15" i="47"/>
  <c r="Z15" i="47" s="1"/>
  <c r="AF15" i="47" s="1"/>
  <c r="X15" i="47"/>
  <c r="Q15" i="47"/>
  <c r="P15" i="47"/>
  <c r="O15" i="47"/>
  <c r="N15" i="47"/>
  <c r="M15" i="47"/>
  <c r="K15" i="47"/>
  <c r="J15" i="47"/>
  <c r="Y14" i="47"/>
  <c r="Z14" i="47" s="1"/>
  <c r="AF14" i="47" s="1"/>
  <c r="X14" i="47"/>
  <c r="AA14" i="47" s="1"/>
  <c r="Q14" i="47"/>
  <c r="P14" i="47"/>
  <c r="O14" i="47"/>
  <c r="N14" i="47"/>
  <c r="M14" i="47"/>
  <c r="K14" i="47"/>
  <c r="J14" i="47"/>
  <c r="Y13" i="47"/>
  <c r="Z13" i="47"/>
  <c r="X13" i="47"/>
  <c r="Q13" i="47"/>
  <c r="P13" i="47"/>
  <c r="O13" i="47"/>
  <c r="N13" i="47"/>
  <c r="M13" i="47"/>
  <c r="K13" i="47"/>
  <c r="J13" i="47"/>
  <c r="Y12" i="47"/>
  <c r="Z12" i="47"/>
  <c r="X12" i="47"/>
  <c r="Q12" i="47"/>
  <c r="P12" i="47"/>
  <c r="O12" i="47"/>
  <c r="N12" i="47"/>
  <c r="M12" i="47"/>
  <c r="K12" i="47"/>
  <c r="J12" i="47"/>
  <c r="Y11" i="47"/>
  <c r="Z11" i="47" s="1"/>
  <c r="X11" i="47"/>
  <c r="Q11" i="47"/>
  <c r="P11" i="47"/>
  <c r="O11" i="47"/>
  <c r="N11" i="47"/>
  <c r="M11" i="47"/>
  <c r="K11" i="47"/>
  <c r="J11" i="47"/>
  <c r="Y10" i="47"/>
  <c r="Z10" i="47" s="1"/>
  <c r="X10" i="47"/>
  <c r="Q10" i="47"/>
  <c r="P10" i="47"/>
  <c r="O10" i="47"/>
  <c r="N10" i="47"/>
  <c r="M10" i="47"/>
  <c r="K10" i="47"/>
  <c r="J10" i="47"/>
  <c r="Y9" i="47"/>
  <c r="Z9" i="47"/>
  <c r="X9" i="47"/>
  <c r="Q9" i="47"/>
  <c r="P9" i="47"/>
  <c r="O9" i="47"/>
  <c r="N9" i="47"/>
  <c r="M9" i="47"/>
  <c r="K9" i="47"/>
  <c r="J9" i="47"/>
  <c r="A4" i="47"/>
  <c r="A3" i="47"/>
  <c r="B13" i="47" s="1"/>
  <c r="H42" i="46"/>
  <c r="T40" i="46"/>
  <c r="S40" i="46"/>
  <c r="R40" i="46"/>
  <c r="Y39" i="46"/>
  <c r="Z39" i="46" s="1"/>
  <c r="X39" i="46"/>
  <c r="Q39" i="46"/>
  <c r="P39" i="46"/>
  <c r="O39" i="46"/>
  <c r="N39" i="46"/>
  <c r="M39" i="46"/>
  <c r="K39" i="46"/>
  <c r="J39" i="46"/>
  <c r="Y38" i="46"/>
  <c r="Z38" i="46" s="1"/>
  <c r="X38" i="46"/>
  <c r="Q38" i="46"/>
  <c r="P38" i="46"/>
  <c r="O38" i="46"/>
  <c r="N38" i="46"/>
  <c r="M38" i="46"/>
  <c r="K38" i="46"/>
  <c r="J38" i="46"/>
  <c r="Y37" i="46"/>
  <c r="Z37" i="46" s="1"/>
  <c r="X37" i="46"/>
  <c r="Q37" i="46"/>
  <c r="P37" i="46"/>
  <c r="O37" i="46"/>
  <c r="N37" i="46"/>
  <c r="M37" i="46"/>
  <c r="K37" i="46"/>
  <c r="J37" i="46"/>
  <c r="Y36" i="46"/>
  <c r="Z36" i="46" s="1"/>
  <c r="AF36" i="46" s="1"/>
  <c r="X36" i="46"/>
  <c r="Q36" i="46"/>
  <c r="P36" i="46"/>
  <c r="O36" i="46"/>
  <c r="N36" i="46"/>
  <c r="M36" i="46"/>
  <c r="K36" i="46"/>
  <c r="J36" i="46"/>
  <c r="Y35" i="46"/>
  <c r="Z35" i="46" s="1"/>
  <c r="X35" i="46"/>
  <c r="Q35" i="46"/>
  <c r="P35" i="46"/>
  <c r="O35" i="46"/>
  <c r="N35" i="46"/>
  <c r="M35" i="46"/>
  <c r="K35" i="46"/>
  <c r="J35" i="46"/>
  <c r="Y34" i="46"/>
  <c r="Z34" i="46" s="1"/>
  <c r="AF34" i="46" s="1"/>
  <c r="X34" i="46"/>
  <c r="Q34" i="46"/>
  <c r="P34" i="46"/>
  <c r="O34" i="46"/>
  <c r="N34" i="46"/>
  <c r="M34" i="46"/>
  <c r="K34" i="46"/>
  <c r="J34" i="46"/>
  <c r="Y33" i="46"/>
  <c r="Z33" i="46" s="1"/>
  <c r="AA33" i="46" s="1"/>
  <c r="X33" i="46"/>
  <c r="Q33" i="46"/>
  <c r="P33" i="46"/>
  <c r="O33" i="46"/>
  <c r="N33" i="46"/>
  <c r="M33" i="46"/>
  <c r="K33" i="46"/>
  <c r="J33" i="46"/>
  <c r="Y32" i="46"/>
  <c r="Z32" i="46" s="1"/>
  <c r="AF32" i="46" s="1"/>
  <c r="X32" i="46"/>
  <c r="Q32" i="46"/>
  <c r="P32" i="46"/>
  <c r="O32" i="46"/>
  <c r="N32" i="46"/>
  <c r="M32" i="46"/>
  <c r="K32" i="46"/>
  <c r="J32" i="46"/>
  <c r="Y31" i="46"/>
  <c r="Z31" i="46" s="1"/>
  <c r="X31" i="46"/>
  <c r="Q31" i="46"/>
  <c r="P31" i="46"/>
  <c r="O31" i="46"/>
  <c r="N31" i="46"/>
  <c r="M31" i="46"/>
  <c r="K31" i="46"/>
  <c r="J31" i="46"/>
  <c r="Y30" i="46"/>
  <c r="Z30" i="46" s="1"/>
  <c r="X30" i="46"/>
  <c r="Q30" i="46"/>
  <c r="P30" i="46"/>
  <c r="O30" i="46"/>
  <c r="N30" i="46"/>
  <c r="M30" i="46"/>
  <c r="K30" i="46"/>
  <c r="J30" i="46"/>
  <c r="Y29" i="46"/>
  <c r="Z29" i="46" s="1"/>
  <c r="AF29" i="46" s="1"/>
  <c r="X29" i="46"/>
  <c r="Q29" i="46"/>
  <c r="P29" i="46"/>
  <c r="O29" i="46"/>
  <c r="N29" i="46"/>
  <c r="M29" i="46"/>
  <c r="K29" i="46"/>
  <c r="J29" i="46"/>
  <c r="Y28" i="46"/>
  <c r="Z28" i="46" s="1"/>
  <c r="X28" i="46"/>
  <c r="Q28" i="46"/>
  <c r="P28" i="46"/>
  <c r="O28" i="46"/>
  <c r="N28" i="46"/>
  <c r="M28" i="46"/>
  <c r="K28" i="46"/>
  <c r="J28" i="46"/>
  <c r="Y27" i="46"/>
  <c r="Z27" i="46" s="1"/>
  <c r="AF27" i="46" s="1"/>
  <c r="X27" i="46"/>
  <c r="Q27" i="46"/>
  <c r="P27" i="46"/>
  <c r="O27" i="46"/>
  <c r="N27" i="46"/>
  <c r="M27" i="46"/>
  <c r="K27" i="46"/>
  <c r="J27" i="46"/>
  <c r="Y26" i="46"/>
  <c r="Z26" i="46" s="1"/>
  <c r="AF26" i="46" s="1"/>
  <c r="X26" i="46"/>
  <c r="Q26" i="46"/>
  <c r="P26" i="46"/>
  <c r="O26" i="46"/>
  <c r="N26" i="46"/>
  <c r="M26" i="46"/>
  <c r="K26" i="46"/>
  <c r="J26" i="46"/>
  <c r="Y25" i="46"/>
  <c r="Z25" i="46" s="1"/>
  <c r="X25" i="46"/>
  <c r="Q25" i="46"/>
  <c r="P25" i="46"/>
  <c r="O25" i="46"/>
  <c r="N25" i="46"/>
  <c r="M25" i="46"/>
  <c r="K25" i="46"/>
  <c r="J25" i="46"/>
  <c r="Y24" i="46"/>
  <c r="Z24" i="46"/>
  <c r="X24" i="46"/>
  <c r="Q24" i="46"/>
  <c r="P24" i="46"/>
  <c r="O24" i="46"/>
  <c r="N24" i="46"/>
  <c r="M24" i="46"/>
  <c r="K24" i="46"/>
  <c r="J24" i="46"/>
  <c r="Y23" i="46"/>
  <c r="Z23" i="46" s="1"/>
  <c r="AF23" i="46" s="1"/>
  <c r="X23" i="46"/>
  <c r="Q23" i="46"/>
  <c r="P23" i="46"/>
  <c r="O23" i="46"/>
  <c r="N23" i="46"/>
  <c r="M23" i="46"/>
  <c r="K23" i="46"/>
  <c r="J23" i="46"/>
  <c r="Y22" i="46"/>
  <c r="Z22" i="46" s="1"/>
  <c r="AF22" i="46" s="1"/>
  <c r="X22" i="46"/>
  <c r="Q22" i="46"/>
  <c r="P22" i="46"/>
  <c r="O22" i="46"/>
  <c r="N22" i="46"/>
  <c r="M22" i="46"/>
  <c r="K22" i="46"/>
  <c r="J22" i="46"/>
  <c r="Y21" i="46"/>
  <c r="Z21" i="46" s="1"/>
  <c r="X21" i="46"/>
  <c r="Q21" i="46"/>
  <c r="P21" i="46"/>
  <c r="O21" i="46"/>
  <c r="N21" i="46"/>
  <c r="M21" i="46"/>
  <c r="K21" i="46"/>
  <c r="J21" i="46"/>
  <c r="Y20" i="46"/>
  <c r="Z20" i="46" s="1"/>
  <c r="AF20" i="46" s="1"/>
  <c r="X20" i="46"/>
  <c r="AA20" i="46" s="1"/>
  <c r="AE20" i="46" s="1"/>
  <c r="Q20" i="46"/>
  <c r="P20" i="46"/>
  <c r="O20" i="46"/>
  <c r="N20" i="46"/>
  <c r="M20" i="46"/>
  <c r="K20" i="46"/>
  <c r="J20" i="46"/>
  <c r="Y19" i="46"/>
  <c r="Z19" i="46"/>
  <c r="X19" i="46"/>
  <c r="Q19" i="46"/>
  <c r="P19" i="46"/>
  <c r="O19" i="46"/>
  <c r="N19" i="46"/>
  <c r="M19" i="46"/>
  <c r="K19" i="46"/>
  <c r="J19" i="46"/>
  <c r="Y18" i="46"/>
  <c r="Z18" i="46"/>
  <c r="X18" i="46"/>
  <c r="Q18" i="46"/>
  <c r="P18" i="46"/>
  <c r="O18" i="46"/>
  <c r="N18" i="46"/>
  <c r="M18" i="46"/>
  <c r="K18" i="46"/>
  <c r="J18" i="46"/>
  <c r="Y17" i="46"/>
  <c r="Z17" i="46" s="1"/>
  <c r="X17" i="46"/>
  <c r="Q17" i="46"/>
  <c r="P17" i="46"/>
  <c r="O17" i="46"/>
  <c r="N17" i="46"/>
  <c r="M17" i="46"/>
  <c r="K17" i="46"/>
  <c r="J17" i="46"/>
  <c r="Y16" i="46"/>
  <c r="Z16" i="46" s="1"/>
  <c r="AF16" i="46" s="1"/>
  <c r="X16" i="46"/>
  <c r="Q16" i="46"/>
  <c r="P16" i="46"/>
  <c r="O16" i="46"/>
  <c r="N16" i="46"/>
  <c r="M16" i="46"/>
  <c r="K16" i="46"/>
  <c r="J16" i="46"/>
  <c r="Y15" i="46"/>
  <c r="Z15" i="46"/>
  <c r="AF15" i="46" s="1"/>
  <c r="X15" i="46"/>
  <c r="Q15" i="46"/>
  <c r="P15" i="46"/>
  <c r="O15" i="46"/>
  <c r="N15" i="46"/>
  <c r="M15" i="46"/>
  <c r="K15" i="46"/>
  <c r="J15" i="46"/>
  <c r="Y14" i="46"/>
  <c r="Z14" i="46" s="1"/>
  <c r="X14" i="46"/>
  <c r="Q14" i="46"/>
  <c r="P14" i="46"/>
  <c r="O14" i="46"/>
  <c r="N14" i="46"/>
  <c r="M14" i="46"/>
  <c r="K14" i="46"/>
  <c r="J14" i="46"/>
  <c r="Y13" i="46"/>
  <c r="Z13" i="46"/>
  <c r="X13" i="46"/>
  <c r="Q13" i="46"/>
  <c r="P13" i="46"/>
  <c r="O13" i="46"/>
  <c r="N13" i="46"/>
  <c r="O40" i="46" s="1"/>
  <c r="M13" i="46"/>
  <c r="K13" i="46"/>
  <c r="J13" i="46"/>
  <c r="Y12" i="46"/>
  <c r="Z12" i="46"/>
  <c r="X12" i="46"/>
  <c r="Q12" i="46"/>
  <c r="P12" i="46"/>
  <c r="O12" i="46"/>
  <c r="N12" i="46"/>
  <c r="M12" i="46"/>
  <c r="K12" i="46"/>
  <c r="J12" i="46"/>
  <c r="Y11" i="46"/>
  <c r="Z11" i="46" s="1"/>
  <c r="X11" i="46"/>
  <c r="Q11" i="46"/>
  <c r="P11" i="46"/>
  <c r="O11" i="46"/>
  <c r="N11" i="46"/>
  <c r="M11" i="46"/>
  <c r="K11" i="46"/>
  <c r="J11" i="46"/>
  <c r="Y10" i="46"/>
  <c r="Z10" i="46" s="1"/>
  <c r="AF10" i="46" s="1"/>
  <c r="X10" i="46"/>
  <c r="AA10" i="46" s="1"/>
  <c r="Q10" i="46"/>
  <c r="P10" i="46"/>
  <c r="O10" i="46"/>
  <c r="N10" i="46"/>
  <c r="M10" i="46"/>
  <c r="K10" i="46"/>
  <c r="J10" i="46"/>
  <c r="Y9" i="46"/>
  <c r="Z9" i="46"/>
  <c r="X9" i="46"/>
  <c r="Q9" i="46"/>
  <c r="P9" i="46"/>
  <c r="O9" i="46"/>
  <c r="N9" i="46"/>
  <c r="M9" i="46"/>
  <c r="K9" i="46"/>
  <c r="J9" i="46"/>
  <c r="A4" i="46"/>
  <c r="A3" i="46"/>
  <c r="B33" i="46" s="1"/>
  <c r="H42" i="45"/>
  <c r="T40" i="45"/>
  <c r="S40" i="45"/>
  <c r="R40" i="45"/>
  <c r="Y39" i="45"/>
  <c r="Z39" i="45" s="1"/>
  <c r="AA39" i="45" s="1"/>
  <c r="X39" i="45"/>
  <c r="Q39" i="45"/>
  <c r="P39" i="45"/>
  <c r="O39" i="45"/>
  <c r="N39" i="45"/>
  <c r="M39" i="45"/>
  <c r="K39" i="45"/>
  <c r="J39" i="45"/>
  <c r="Y38" i="45"/>
  <c r="Z38" i="45" s="1"/>
  <c r="X38" i="45"/>
  <c r="Q38" i="45"/>
  <c r="P38" i="45"/>
  <c r="O38" i="45"/>
  <c r="N38" i="45"/>
  <c r="M38" i="45"/>
  <c r="K38" i="45"/>
  <c r="J38" i="45"/>
  <c r="Y37" i="45"/>
  <c r="Z37" i="45" s="1"/>
  <c r="X37" i="45"/>
  <c r="Q37" i="45"/>
  <c r="P37" i="45"/>
  <c r="O37" i="45"/>
  <c r="N37" i="45"/>
  <c r="M37" i="45"/>
  <c r="K37" i="45"/>
  <c r="J37" i="45"/>
  <c r="Y36" i="45"/>
  <c r="Z36" i="45" s="1"/>
  <c r="X36" i="45"/>
  <c r="Q36" i="45"/>
  <c r="P36" i="45"/>
  <c r="O36" i="45"/>
  <c r="N36" i="45"/>
  <c r="M36" i="45"/>
  <c r="K36" i="45"/>
  <c r="J36" i="45"/>
  <c r="Y35" i="45"/>
  <c r="Z35" i="45" s="1"/>
  <c r="X35" i="45"/>
  <c r="Q35" i="45"/>
  <c r="P35" i="45"/>
  <c r="O35" i="45"/>
  <c r="N35" i="45"/>
  <c r="M35" i="45"/>
  <c r="K35" i="45"/>
  <c r="J35" i="45"/>
  <c r="Y34" i="45"/>
  <c r="Z34" i="45" s="1"/>
  <c r="AF34" i="45" s="1"/>
  <c r="X34" i="45"/>
  <c r="AA34" i="45" s="1"/>
  <c r="AE34" i="45" s="1"/>
  <c r="Q34" i="45"/>
  <c r="P34" i="45"/>
  <c r="O34" i="45"/>
  <c r="N34" i="45"/>
  <c r="M34" i="45"/>
  <c r="K34" i="45"/>
  <c r="J34" i="45"/>
  <c r="Y33" i="45"/>
  <c r="Z33" i="45" s="1"/>
  <c r="X33" i="45"/>
  <c r="Q33" i="45"/>
  <c r="P33" i="45"/>
  <c r="O33" i="45"/>
  <c r="N33" i="45"/>
  <c r="M33" i="45"/>
  <c r="K33" i="45"/>
  <c r="J33" i="45"/>
  <c r="Y32" i="45"/>
  <c r="Z32" i="45" s="1"/>
  <c r="X32" i="45"/>
  <c r="Q32" i="45"/>
  <c r="P32" i="45"/>
  <c r="O32" i="45"/>
  <c r="N32" i="45"/>
  <c r="M32" i="45"/>
  <c r="K32" i="45"/>
  <c r="J32" i="45"/>
  <c r="Y31" i="45"/>
  <c r="Z31" i="45" s="1"/>
  <c r="X31" i="45"/>
  <c r="Q31" i="45"/>
  <c r="P31" i="45"/>
  <c r="O31" i="45"/>
  <c r="N31" i="45"/>
  <c r="M31" i="45"/>
  <c r="K31" i="45"/>
  <c r="J31" i="45"/>
  <c r="Y30" i="45"/>
  <c r="Z30" i="45" s="1"/>
  <c r="X30" i="45"/>
  <c r="Q30" i="45"/>
  <c r="P30" i="45"/>
  <c r="O30" i="45"/>
  <c r="N30" i="45"/>
  <c r="M30" i="45"/>
  <c r="K30" i="45"/>
  <c r="J30" i="45"/>
  <c r="Y29" i="45"/>
  <c r="Z29" i="45" s="1"/>
  <c r="X29" i="45"/>
  <c r="Q29" i="45"/>
  <c r="P29" i="45"/>
  <c r="O29" i="45"/>
  <c r="N29" i="45"/>
  <c r="M29" i="45"/>
  <c r="K29" i="45"/>
  <c r="J29" i="45"/>
  <c r="Y28" i="45"/>
  <c r="Z28" i="45" s="1"/>
  <c r="AA28" i="45" s="1"/>
  <c r="X28" i="45"/>
  <c r="Q28" i="45"/>
  <c r="P28" i="45"/>
  <c r="O28" i="45"/>
  <c r="N28" i="45"/>
  <c r="M28" i="45"/>
  <c r="K28" i="45"/>
  <c r="J28" i="45"/>
  <c r="Y27" i="45"/>
  <c r="Z27" i="45" s="1"/>
  <c r="X27" i="45"/>
  <c r="AA27" i="45" s="1"/>
  <c r="Q27" i="45"/>
  <c r="P27" i="45"/>
  <c r="O27" i="45"/>
  <c r="N27" i="45"/>
  <c r="M27" i="45"/>
  <c r="K27" i="45"/>
  <c r="J27" i="45"/>
  <c r="Y26" i="45"/>
  <c r="Z26" i="45" s="1"/>
  <c r="AF26" i="45" s="1"/>
  <c r="X26" i="45"/>
  <c r="AA26" i="45" s="1"/>
  <c r="Q26" i="45"/>
  <c r="P26" i="45"/>
  <c r="O26" i="45"/>
  <c r="N26" i="45"/>
  <c r="M26" i="45"/>
  <c r="K26" i="45"/>
  <c r="J26" i="45"/>
  <c r="Y25" i="45"/>
  <c r="Z25" i="45" s="1"/>
  <c r="AF25" i="45" s="1"/>
  <c r="X25" i="45"/>
  <c r="Q25" i="45"/>
  <c r="P25" i="45"/>
  <c r="O25" i="45"/>
  <c r="N25" i="45"/>
  <c r="M25" i="45"/>
  <c r="K25" i="45"/>
  <c r="J25" i="45"/>
  <c r="Y24" i="45"/>
  <c r="Z24" i="45" s="1"/>
  <c r="AF24" i="45" s="1"/>
  <c r="X24" i="45"/>
  <c r="Q24" i="45"/>
  <c r="P24" i="45"/>
  <c r="O24" i="45"/>
  <c r="N24" i="45"/>
  <c r="M24" i="45"/>
  <c r="K24" i="45"/>
  <c r="J24" i="45"/>
  <c r="Y23" i="45"/>
  <c r="Z23" i="45" s="1"/>
  <c r="X23" i="45"/>
  <c r="Q23" i="45"/>
  <c r="P23" i="45"/>
  <c r="O23" i="45"/>
  <c r="N23" i="45"/>
  <c r="M23" i="45"/>
  <c r="K23" i="45"/>
  <c r="J23" i="45"/>
  <c r="Y22" i="45"/>
  <c r="Z22" i="45" s="1"/>
  <c r="X22" i="45"/>
  <c r="Q22" i="45"/>
  <c r="P22" i="45"/>
  <c r="O22" i="45"/>
  <c r="N22" i="45"/>
  <c r="M22" i="45"/>
  <c r="K22" i="45"/>
  <c r="J22" i="45"/>
  <c r="Y21" i="45"/>
  <c r="Z21" i="45" s="1"/>
  <c r="X21" i="45"/>
  <c r="Q21" i="45"/>
  <c r="P21" i="45"/>
  <c r="O21" i="45"/>
  <c r="N21" i="45"/>
  <c r="M21" i="45"/>
  <c r="K21" i="45"/>
  <c r="J21" i="45"/>
  <c r="Y20" i="45"/>
  <c r="Z20" i="45" s="1"/>
  <c r="AF20" i="45" s="1"/>
  <c r="X20" i="45"/>
  <c r="Q20" i="45"/>
  <c r="P20" i="45"/>
  <c r="O20" i="45"/>
  <c r="N20" i="45"/>
  <c r="M20" i="45"/>
  <c r="K20" i="45"/>
  <c r="J20" i="45"/>
  <c r="Y19" i="45"/>
  <c r="Z19" i="45" s="1"/>
  <c r="X19" i="45"/>
  <c r="Q19" i="45"/>
  <c r="P19" i="45"/>
  <c r="O19" i="45"/>
  <c r="N19" i="45"/>
  <c r="M19" i="45"/>
  <c r="K19" i="45"/>
  <c r="J19" i="45"/>
  <c r="Y18" i="45"/>
  <c r="Z18" i="45" s="1"/>
  <c r="X18" i="45"/>
  <c r="Q18" i="45"/>
  <c r="P18" i="45"/>
  <c r="O18" i="45"/>
  <c r="N18" i="45"/>
  <c r="M18" i="45"/>
  <c r="K18" i="45"/>
  <c r="J18" i="45"/>
  <c r="Y17" i="45"/>
  <c r="Z17" i="45" s="1"/>
  <c r="AA17" i="45" s="1"/>
  <c r="X17" i="45"/>
  <c r="Q17" i="45"/>
  <c r="P17" i="45"/>
  <c r="O17" i="45"/>
  <c r="N17" i="45"/>
  <c r="M17" i="45"/>
  <c r="K17" i="45"/>
  <c r="J17" i="45"/>
  <c r="Y16" i="45"/>
  <c r="Z16" i="45" s="1"/>
  <c r="X16" i="45"/>
  <c r="Q16" i="45"/>
  <c r="P16" i="45"/>
  <c r="O16" i="45"/>
  <c r="N16" i="45"/>
  <c r="M16" i="45"/>
  <c r="K16" i="45"/>
  <c r="J16" i="45"/>
  <c r="Y15" i="45"/>
  <c r="Z15" i="45" s="1"/>
  <c r="X15" i="45"/>
  <c r="Q15" i="45"/>
  <c r="P15" i="45"/>
  <c r="O15" i="45"/>
  <c r="N15" i="45"/>
  <c r="M15" i="45"/>
  <c r="K15" i="45"/>
  <c r="J15" i="45"/>
  <c r="Y14" i="45"/>
  <c r="Z14" i="45" s="1"/>
  <c r="AF14" i="45" s="1"/>
  <c r="X14" i="45"/>
  <c r="AA14" i="45" s="1"/>
  <c r="L14" i="45" s="1"/>
  <c r="Q14" i="45"/>
  <c r="P14" i="45"/>
  <c r="O14" i="45"/>
  <c r="N14" i="45"/>
  <c r="M14" i="45"/>
  <c r="K14" i="45"/>
  <c r="J14" i="45"/>
  <c r="Y13" i="45"/>
  <c r="Z13" i="45" s="1"/>
  <c r="AA13" i="45" s="1"/>
  <c r="X13" i="45"/>
  <c r="Q13" i="45"/>
  <c r="P13" i="45"/>
  <c r="O13" i="45"/>
  <c r="N13" i="45"/>
  <c r="M13" i="45"/>
  <c r="K13" i="45"/>
  <c r="J13" i="45"/>
  <c r="Y12" i="45"/>
  <c r="Z12" i="45" s="1"/>
  <c r="X12" i="45"/>
  <c r="Q12" i="45"/>
  <c r="P12" i="45"/>
  <c r="O12" i="45"/>
  <c r="N12" i="45"/>
  <c r="M12" i="45"/>
  <c r="K12" i="45"/>
  <c r="J12" i="45"/>
  <c r="Y11" i="45"/>
  <c r="Z11" i="45" s="1"/>
  <c r="X11" i="45"/>
  <c r="AA11" i="45" s="1"/>
  <c r="AC11" i="45" s="1"/>
  <c r="Q11" i="45"/>
  <c r="P11" i="45"/>
  <c r="O11" i="45"/>
  <c r="N11" i="45"/>
  <c r="M11" i="45"/>
  <c r="K11" i="45"/>
  <c r="J11" i="45"/>
  <c r="Y10" i="45"/>
  <c r="Z10" i="45" s="1"/>
  <c r="X10" i="45"/>
  <c r="Q10" i="45"/>
  <c r="P10" i="45"/>
  <c r="O10" i="45"/>
  <c r="N10" i="45"/>
  <c r="M10" i="45"/>
  <c r="K10" i="45"/>
  <c r="J10" i="45"/>
  <c r="Y9" i="45"/>
  <c r="Z9" i="45" s="1"/>
  <c r="AF9" i="45" s="1"/>
  <c r="X9" i="45"/>
  <c r="Q9" i="45"/>
  <c r="P9" i="45"/>
  <c r="O9" i="45"/>
  <c r="N9" i="45"/>
  <c r="O40" i="45" s="1"/>
  <c r="M9" i="45"/>
  <c r="K9" i="45"/>
  <c r="J9" i="45"/>
  <c r="A4" i="45"/>
  <c r="A3" i="45"/>
  <c r="B33" i="45" s="1"/>
  <c r="H42" i="44"/>
  <c r="T40" i="44"/>
  <c r="S40" i="44"/>
  <c r="R40" i="44"/>
  <c r="Y39" i="44"/>
  <c r="Z39" i="44" s="1"/>
  <c r="X39" i="44"/>
  <c r="Q39" i="44"/>
  <c r="P39" i="44"/>
  <c r="O39" i="44"/>
  <c r="N39" i="44"/>
  <c r="M39" i="44"/>
  <c r="K39" i="44"/>
  <c r="J39" i="44"/>
  <c r="Y38" i="44"/>
  <c r="Z38" i="44" s="1"/>
  <c r="X38" i="44"/>
  <c r="Q38" i="44"/>
  <c r="P38" i="44"/>
  <c r="O38" i="44"/>
  <c r="N38" i="44"/>
  <c r="M38" i="44"/>
  <c r="K38" i="44"/>
  <c r="J38" i="44"/>
  <c r="Y37" i="44"/>
  <c r="Z37" i="44" s="1"/>
  <c r="X37" i="44"/>
  <c r="Q37" i="44"/>
  <c r="P37" i="44"/>
  <c r="O37" i="44"/>
  <c r="N37" i="44"/>
  <c r="M37" i="44"/>
  <c r="K37" i="44"/>
  <c r="J37" i="44"/>
  <c r="Y36" i="44"/>
  <c r="Z36" i="44"/>
  <c r="AF36" i="44" s="1"/>
  <c r="X36" i="44"/>
  <c r="Q36" i="44"/>
  <c r="P36" i="44"/>
  <c r="O36" i="44"/>
  <c r="N36" i="44"/>
  <c r="M36" i="44"/>
  <c r="K36" i="44"/>
  <c r="J36" i="44"/>
  <c r="Y35" i="44"/>
  <c r="Z35" i="44" s="1"/>
  <c r="AF35" i="44" s="1"/>
  <c r="X35" i="44"/>
  <c r="Q35" i="44"/>
  <c r="P35" i="44"/>
  <c r="O35" i="44"/>
  <c r="N35" i="44"/>
  <c r="M35" i="44"/>
  <c r="K35" i="44"/>
  <c r="J35" i="44"/>
  <c r="Y34" i="44"/>
  <c r="Z34" i="44"/>
  <c r="X34" i="44"/>
  <c r="Q34" i="44"/>
  <c r="P34" i="44"/>
  <c r="O34" i="44"/>
  <c r="N34" i="44"/>
  <c r="M34" i="44"/>
  <c r="K34" i="44"/>
  <c r="J34" i="44"/>
  <c r="Y33" i="44"/>
  <c r="Z33" i="44" s="1"/>
  <c r="X33" i="44"/>
  <c r="Q33" i="44"/>
  <c r="P33" i="44"/>
  <c r="O33" i="44"/>
  <c r="N33" i="44"/>
  <c r="M33" i="44"/>
  <c r="K33" i="44"/>
  <c r="J33" i="44"/>
  <c r="Y32" i="44"/>
  <c r="Z32" i="44" s="1"/>
  <c r="AA32" i="44" s="1"/>
  <c r="X32" i="44"/>
  <c r="Q32" i="44"/>
  <c r="P32" i="44"/>
  <c r="O32" i="44"/>
  <c r="N32" i="44"/>
  <c r="M32" i="44"/>
  <c r="K32" i="44"/>
  <c r="J32" i="44"/>
  <c r="Y31" i="44"/>
  <c r="Z31" i="44"/>
  <c r="AA31" i="44" s="1"/>
  <c r="X31" i="44"/>
  <c r="Q31" i="44"/>
  <c r="P31" i="44"/>
  <c r="O31" i="44"/>
  <c r="N31" i="44"/>
  <c r="M31" i="44"/>
  <c r="K31" i="44"/>
  <c r="J31" i="44"/>
  <c r="Y30" i="44"/>
  <c r="Z30" i="44"/>
  <c r="AA30" i="44" s="1"/>
  <c r="X30" i="44"/>
  <c r="Q30" i="44"/>
  <c r="P30" i="44"/>
  <c r="O30" i="44"/>
  <c r="N30" i="44"/>
  <c r="M30" i="44"/>
  <c r="K30" i="44"/>
  <c r="J30" i="44"/>
  <c r="Y29" i="44"/>
  <c r="Z29" i="44" s="1"/>
  <c r="AF29" i="44" s="1"/>
  <c r="X29" i="44"/>
  <c r="Q29" i="44"/>
  <c r="P29" i="44"/>
  <c r="O29" i="44"/>
  <c r="N29" i="44"/>
  <c r="M29" i="44"/>
  <c r="K29" i="44"/>
  <c r="J29" i="44"/>
  <c r="Y28" i="44"/>
  <c r="Z28" i="44" s="1"/>
  <c r="AA28" i="44" s="1"/>
  <c r="X28" i="44"/>
  <c r="Q28" i="44"/>
  <c r="P28" i="44"/>
  <c r="O28" i="44"/>
  <c r="N28" i="44"/>
  <c r="M28" i="44"/>
  <c r="K28" i="44"/>
  <c r="J28" i="44"/>
  <c r="Y27" i="44"/>
  <c r="Z27" i="44" s="1"/>
  <c r="AF27" i="44" s="1"/>
  <c r="X27" i="44"/>
  <c r="Q27" i="44"/>
  <c r="P27" i="44"/>
  <c r="O27" i="44"/>
  <c r="N27" i="44"/>
  <c r="M27" i="44"/>
  <c r="K27" i="44"/>
  <c r="J27" i="44"/>
  <c r="Y26" i="44"/>
  <c r="Z26" i="44" s="1"/>
  <c r="AF26" i="44" s="1"/>
  <c r="X26" i="44"/>
  <c r="Q26" i="44"/>
  <c r="P26" i="44"/>
  <c r="O26" i="44"/>
  <c r="N26" i="44"/>
  <c r="M26" i="44"/>
  <c r="K26" i="44"/>
  <c r="J26" i="44"/>
  <c r="Y25" i="44"/>
  <c r="Z25" i="44"/>
  <c r="AA25" i="44" s="1"/>
  <c r="AC25" i="44" s="1"/>
  <c r="X25" i="44"/>
  <c r="Q25" i="44"/>
  <c r="P25" i="44"/>
  <c r="O25" i="44"/>
  <c r="N25" i="44"/>
  <c r="M25" i="44"/>
  <c r="K25" i="44"/>
  <c r="J25" i="44"/>
  <c r="Y24" i="44"/>
  <c r="Z24" i="44" s="1"/>
  <c r="AA24" i="44" s="1"/>
  <c r="X24" i="44"/>
  <c r="Q24" i="44"/>
  <c r="P24" i="44"/>
  <c r="O24" i="44"/>
  <c r="N24" i="44"/>
  <c r="M24" i="44"/>
  <c r="K24" i="44"/>
  <c r="J24" i="44"/>
  <c r="Y23" i="44"/>
  <c r="Z23" i="44" s="1"/>
  <c r="AA23" i="44" s="1"/>
  <c r="X23" i="44"/>
  <c r="Q23" i="44"/>
  <c r="P23" i="44"/>
  <c r="O23" i="44"/>
  <c r="N23" i="44"/>
  <c r="M23" i="44"/>
  <c r="K23" i="44"/>
  <c r="J23" i="44"/>
  <c r="Y22" i="44"/>
  <c r="Z22" i="44" s="1"/>
  <c r="AF22" i="44" s="1"/>
  <c r="X22" i="44"/>
  <c r="Q22" i="44"/>
  <c r="P22" i="44"/>
  <c r="O22" i="44"/>
  <c r="N22" i="44"/>
  <c r="M22" i="44"/>
  <c r="K22" i="44"/>
  <c r="J22" i="44"/>
  <c r="Y21" i="44"/>
  <c r="Z21" i="44" s="1"/>
  <c r="X21" i="44"/>
  <c r="Q21" i="44"/>
  <c r="P21" i="44"/>
  <c r="O21" i="44"/>
  <c r="N21" i="44"/>
  <c r="M21" i="44"/>
  <c r="K21" i="44"/>
  <c r="J21" i="44"/>
  <c r="Y20" i="44"/>
  <c r="Z20" i="44" s="1"/>
  <c r="AF20" i="44" s="1"/>
  <c r="X20" i="44"/>
  <c r="Q20" i="44"/>
  <c r="P20" i="44"/>
  <c r="O20" i="44"/>
  <c r="N20" i="44"/>
  <c r="M20" i="44"/>
  <c r="K20" i="44"/>
  <c r="J20" i="44"/>
  <c r="Y19" i="44"/>
  <c r="Z19" i="44" s="1"/>
  <c r="AF19" i="44" s="1"/>
  <c r="X19" i="44"/>
  <c r="Q19" i="44"/>
  <c r="P19" i="44"/>
  <c r="O19" i="44"/>
  <c r="N19" i="44"/>
  <c r="M19" i="44"/>
  <c r="K19" i="44"/>
  <c r="J19" i="44"/>
  <c r="Y18" i="44"/>
  <c r="Z18" i="44" s="1"/>
  <c r="AA18" i="44" s="1"/>
  <c r="X18" i="44"/>
  <c r="Q18" i="44"/>
  <c r="P18" i="44"/>
  <c r="O18" i="44"/>
  <c r="N18" i="44"/>
  <c r="M18" i="44"/>
  <c r="K18" i="44"/>
  <c r="J18" i="44"/>
  <c r="Y17" i="44"/>
  <c r="Z17" i="44" s="1"/>
  <c r="X17" i="44"/>
  <c r="Q17" i="44"/>
  <c r="P17" i="44"/>
  <c r="O17" i="44"/>
  <c r="N17" i="44"/>
  <c r="M17" i="44"/>
  <c r="K17" i="44"/>
  <c r="J17" i="44"/>
  <c r="Y16" i="44"/>
  <c r="Z16" i="44" s="1"/>
  <c r="AA16" i="44" s="1"/>
  <c r="X16" i="44"/>
  <c r="Q16" i="44"/>
  <c r="P16" i="44"/>
  <c r="O16" i="44"/>
  <c r="N16" i="44"/>
  <c r="M16" i="44"/>
  <c r="K16" i="44"/>
  <c r="J16" i="44"/>
  <c r="Y15" i="44"/>
  <c r="Z15" i="44" s="1"/>
  <c r="AF15" i="44" s="1"/>
  <c r="X15" i="44"/>
  <c r="Q15" i="44"/>
  <c r="P15" i="44"/>
  <c r="O15" i="44"/>
  <c r="N15" i="44"/>
  <c r="M15" i="44"/>
  <c r="K15" i="44"/>
  <c r="J15" i="44"/>
  <c r="Y14" i="44"/>
  <c r="Z14" i="44" s="1"/>
  <c r="AF14" i="44" s="1"/>
  <c r="X14" i="44"/>
  <c r="AA14" i="44" s="1"/>
  <c r="Q14" i="44"/>
  <c r="P14" i="44"/>
  <c r="O14" i="44"/>
  <c r="N14" i="44"/>
  <c r="M14" i="44"/>
  <c r="K14" i="44"/>
  <c r="J14" i="44"/>
  <c r="Y13" i="44"/>
  <c r="Z13" i="44" s="1"/>
  <c r="AA13" i="44" s="1"/>
  <c r="L13" i="44" s="1"/>
  <c r="X13" i="44"/>
  <c r="Q13" i="44"/>
  <c r="P13" i="44"/>
  <c r="O13" i="44"/>
  <c r="N13" i="44"/>
  <c r="M13" i="44"/>
  <c r="K13" i="44"/>
  <c r="J13" i="44"/>
  <c r="Y12" i="44"/>
  <c r="Z12" i="44"/>
  <c r="X12" i="44"/>
  <c r="Q12" i="44"/>
  <c r="P12" i="44"/>
  <c r="O12" i="44"/>
  <c r="N12" i="44"/>
  <c r="M12" i="44"/>
  <c r="K12" i="44"/>
  <c r="J12" i="44"/>
  <c r="Y11" i="44"/>
  <c r="Z11" i="44" s="1"/>
  <c r="X11" i="44"/>
  <c r="Q11" i="44"/>
  <c r="P11" i="44"/>
  <c r="O11" i="44"/>
  <c r="N11" i="44"/>
  <c r="M11" i="44"/>
  <c r="K11" i="44"/>
  <c r="J11" i="44"/>
  <c r="Y10" i="44"/>
  <c r="Z10" i="44" s="1"/>
  <c r="AA10" i="44" s="1"/>
  <c r="X10" i="44"/>
  <c r="Q10" i="44"/>
  <c r="P10" i="44"/>
  <c r="O10" i="44"/>
  <c r="N10" i="44"/>
  <c r="M10" i="44"/>
  <c r="K10" i="44"/>
  <c r="J10" i="44"/>
  <c r="Y9" i="44"/>
  <c r="Z9" i="44"/>
  <c r="AA9" i="44" s="1"/>
  <c r="X9" i="44"/>
  <c r="Q9" i="44"/>
  <c r="P9" i="44"/>
  <c r="O9" i="44"/>
  <c r="N9" i="44"/>
  <c r="M9" i="44"/>
  <c r="K9" i="44"/>
  <c r="J9" i="44"/>
  <c r="A4" i="44"/>
  <c r="A3" i="44"/>
  <c r="B33" i="44" s="1"/>
  <c r="H42" i="43"/>
  <c r="T40" i="43"/>
  <c r="S40" i="43"/>
  <c r="R40" i="43"/>
  <c r="Y39" i="43"/>
  <c r="Z39" i="43" s="1"/>
  <c r="X39" i="43"/>
  <c r="Q39" i="43"/>
  <c r="P39" i="43"/>
  <c r="O39" i="43"/>
  <c r="N39" i="43"/>
  <c r="M39" i="43"/>
  <c r="K39" i="43"/>
  <c r="J39" i="43"/>
  <c r="Y38" i="43"/>
  <c r="Z38" i="43" s="1"/>
  <c r="X38" i="43"/>
  <c r="Q38" i="43"/>
  <c r="P38" i="43"/>
  <c r="O38" i="43"/>
  <c r="N38" i="43"/>
  <c r="M38" i="43"/>
  <c r="K38" i="43"/>
  <c r="J38" i="43"/>
  <c r="Y37" i="43"/>
  <c r="Z37" i="43" s="1"/>
  <c r="X37" i="43"/>
  <c r="Q37" i="43"/>
  <c r="P37" i="43"/>
  <c r="O37" i="43"/>
  <c r="N37" i="43"/>
  <c r="M37" i="43"/>
  <c r="K37" i="43"/>
  <c r="J37" i="43"/>
  <c r="Y36" i="43"/>
  <c r="Z36" i="43" s="1"/>
  <c r="AF36" i="43" s="1"/>
  <c r="X36" i="43"/>
  <c r="Q36" i="43"/>
  <c r="P36" i="43"/>
  <c r="O36" i="43"/>
  <c r="N36" i="43"/>
  <c r="M36" i="43"/>
  <c r="K36" i="43"/>
  <c r="J36" i="43"/>
  <c r="Y35" i="43"/>
  <c r="Z35" i="43" s="1"/>
  <c r="X35" i="43"/>
  <c r="Q35" i="43"/>
  <c r="P35" i="43"/>
  <c r="O35" i="43"/>
  <c r="N35" i="43"/>
  <c r="M35" i="43"/>
  <c r="K35" i="43"/>
  <c r="J35" i="43"/>
  <c r="Y34" i="43"/>
  <c r="Z34" i="43" s="1"/>
  <c r="AF34" i="43" s="1"/>
  <c r="X34" i="43"/>
  <c r="Q34" i="43"/>
  <c r="P34" i="43"/>
  <c r="O34" i="43"/>
  <c r="N34" i="43"/>
  <c r="M34" i="43"/>
  <c r="K34" i="43"/>
  <c r="J34" i="43"/>
  <c r="Y33" i="43"/>
  <c r="Z33" i="43" s="1"/>
  <c r="X33" i="43"/>
  <c r="AA33" i="43" s="1"/>
  <c r="Q33" i="43"/>
  <c r="P33" i="43"/>
  <c r="O33" i="43"/>
  <c r="N33" i="43"/>
  <c r="M33" i="43"/>
  <c r="K33" i="43"/>
  <c r="J33" i="43"/>
  <c r="Y32" i="43"/>
  <c r="Z32" i="43" s="1"/>
  <c r="X32" i="43"/>
  <c r="Q32" i="43"/>
  <c r="P32" i="43"/>
  <c r="O32" i="43"/>
  <c r="N32" i="43"/>
  <c r="M32" i="43"/>
  <c r="K32" i="43"/>
  <c r="J32" i="43"/>
  <c r="Y31" i="43"/>
  <c r="Z31" i="43" s="1"/>
  <c r="X31" i="43"/>
  <c r="Q31" i="43"/>
  <c r="P31" i="43"/>
  <c r="O31" i="43"/>
  <c r="N31" i="43"/>
  <c r="M31" i="43"/>
  <c r="K31" i="43"/>
  <c r="J31" i="43"/>
  <c r="Y30" i="43"/>
  <c r="Z30" i="43"/>
  <c r="AA30" i="43" s="1"/>
  <c r="X30" i="43"/>
  <c r="Q30" i="43"/>
  <c r="P30" i="43"/>
  <c r="O30" i="43"/>
  <c r="N30" i="43"/>
  <c r="M30" i="43"/>
  <c r="K30" i="43"/>
  <c r="J30" i="43"/>
  <c r="Y29" i="43"/>
  <c r="Z29" i="43" s="1"/>
  <c r="X29" i="43"/>
  <c r="Q29" i="43"/>
  <c r="P29" i="43"/>
  <c r="O29" i="43"/>
  <c r="N29" i="43"/>
  <c r="M29" i="43"/>
  <c r="K29" i="43"/>
  <c r="J29" i="43"/>
  <c r="Y28" i="43"/>
  <c r="Z28" i="43" s="1"/>
  <c r="AA28" i="43" s="1"/>
  <c r="AE28" i="43" s="1"/>
  <c r="X28" i="43"/>
  <c r="Q28" i="43"/>
  <c r="P28" i="43"/>
  <c r="O28" i="43"/>
  <c r="N28" i="43"/>
  <c r="M28" i="43"/>
  <c r="K28" i="43"/>
  <c r="J28" i="43"/>
  <c r="Y27" i="43"/>
  <c r="Z27" i="43"/>
  <c r="AA27" i="43" s="1"/>
  <c r="X27" i="43"/>
  <c r="Q27" i="43"/>
  <c r="P27" i="43"/>
  <c r="O27" i="43"/>
  <c r="N27" i="43"/>
  <c r="M27" i="43"/>
  <c r="K27" i="43"/>
  <c r="J27" i="43"/>
  <c r="Y26" i="43"/>
  <c r="Z26" i="43" s="1"/>
  <c r="X26" i="43"/>
  <c r="Q26" i="43"/>
  <c r="P26" i="43"/>
  <c r="O26" i="43"/>
  <c r="N26" i="43"/>
  <c r="M26" i="43"/>
  <c r="K26" i="43"/>
  <c r="J26" i="43"/>
  <c r="Y25" i="43"/>
  <c r="Z25" i="43"/>
  <c r="AA25" i="43" s="1"/>
  <c r="X25" i="43"/>
  <c r="Q25" i="43"/>
  <c r="P25" i="43"/>
  <c r="O25" i="43"/>
  <c r="N25" i="43"/>
  <c r="M25" i="43"/>
  <c r="K25" i="43"/>
  <c r="J25" i="43"/>
  <c r="Y24" i="43"/>
  <c r="Z24" i="43"/>
  <c r="X24" i="43"/>
  <c r="Q24" i="43"/>
  <c r="P24" i="43"/>
  <c r="O24" i="43"/>
  <c r="N24" i="43"/>
  <c r="M24" i="43"/>
  <c r="K24" i="43"/>
  <c r="J24" i="43"/>
  <c r="Y23" i="43"/>
  <c r="Z23" i="43" s="1"/>
  <c r="X23" i="43"/>
  <c r="Q23" i="43"/>
  <c r="P23" i="43"/>
  <c r="O23" i="43"/>
  <c r="N23" i="43"/>
  <c r="M23" i="43"/>
  <c r="K23" i="43"/>
  <c r="J23" i="43"/>
  <c r="Y22" i="43"/>
  <c r="Z22" i="43"/>
  <c r="AA22" i="43" s="1"/>
  <c r="X22" i="43"/>
  <c r="Q22" i="43"/>
  <c r="P22" i="43"/>
  <c r="O22" i="43"/>
  <c r="N22" i="43"/>
  <c r="M22" i="43"/>
  <c r="K22" i="43"/>
  <c r="J22" i="43"/>
  <c r="Y21" i="43"/>
  <c r="Z21" i="43"/>
  <c r="X21" i="43"/>
  <c r="Q21" i="43"/>
  <c r="P21" i="43"/>
  <c r="O21" i="43"/>
  <c r="N21" i="43"/>
  <c r="M21" i="43"/>
  <c r="K21" i="43"/>
  <c r="J21" i="43"/>
  <c r="Y20" i="43"/>
  <c r="Z20" i="43" s="1"/>
  <c r="AF20" i="43" s="1"/>
  <c r="X20" i="43"/>
  <c r="Q20" i="43"/>
  <c r="P20" i="43"/>
  <c r="O20" i="43"/>
  <c r="N20" i="43"/>
  <c r="M20" i="43"/>
  <c r="K20" i="43"/>
  <c r="J20" i="43"/>
  <c r="Y19" i="43"/>
  <c r="Z19" i="43"/>
  <c r="X19" i="43"/>
  <c r="Q19" i="43"/>
  <c r="P19" i="43"/>
  <c r="O19" i="43"/>
  <c r="N19" i="43"/>
  <c r="M19" i="43"/>
  <c r="K19" i="43"/>
  <c r="J19" i="43"/>
  <c r="Y18" i="43"/>
  <c r="Z18" i="43"/>
  <c r="X18" i="43"/>
  <c r="Q18" i="43"/>
  <c r="P18" i="43"/>
  <c r="O18" i="43"/>
  <c r="N18" i="43"/>
  <c r="M18" i="43"/>
  <c r="K18" i="43"/>
  <c r="J18" i="43"/>
  <c r="Y17" i="43"/>
  <c r="Z17" i="43" s="1"/>
  <c r="AF17" i="43" s="1"/>
  <c r="X17" i="43"/>
  <c r="Q17" i="43"/>
  <c r="P17" i="43"/>
  <c r="O17" i="43"/>
  <c r="N17" i="43"/>
  <c r="M17" i="43"/>
  <c r="K17" i="43"/>
  <c r="J17" i="43"/>
  <c r="Y16" i="43"/>
  <c r="Z16" i="43"/>
  <c r="X16" i="43"/>
  <c r="Q16" i="43"/>
  <c r="P16" i="43"/>
  <c r="O16" i="43"/>
  <c r="N16" i="43"/>
  <c r="M16" i="43"/>
  <c r="K16" i="43"/>
  <c r="J16" i="43"/>
  <c r="Y15" i="43"/>
  <c r="Z15" i="43" s="1"/>
  <c r="AF15" i="43" s="1"/>
  <c r="X15" i="43"/>
  <c r="Q15" i="43"/>
  <c r="P15" i="43"/>
  <c r="O15" i="43"/>
  <c r="N15" i="43"/>
  <c r="M15" i="43"/>
  <c r="K15" i="43"/>
  <c r="J15" i="43"/>
  <c r="Y14" i="43"/>
  <c r="Z14" i="43" s="1"/>
  <c r="X14" i="43"/>
  <c r="Q14" i="43"/>
  <c r="P14" i="43"/>
  <c r="O14" i="43"/>
  <c r="N14" i="43"/>
  <c r="M14" i="43"/>
  <c r="K14" i="43"/>
  <c r="J14" i="43"/>
  <c r="Y13" i="43"/>
  <c r="Z13" i="43"/>
  <c r="AF13" i="43" s="1"/>
  <c r="X13" i="43"/>
  <c r="Q13" i="43"/>
  <c r="P13" i="43"/>
  <c r="O13" i="43"/>
  <c r="N13" i="43"/>
  <c r="M13" i="43"/>
  <c r="K13" i="43"/>
  <c r="J13" i="43"/>
  <c r="Y12" i="43"/>
  <c r="Z12" i="43"/>
  <c r="AA12" i="43" s="1"/>
  <c r="X12" i="43"/>
  <c r="Q12" i="43"/>
  <c r="P12" i="43"/>
  <c r="O12" i="43"/>
  <c r="N12" i="43"/>
  <c r="M12" i="43"/>
  <c r="K12" i="43"/>
  <c r="J12" i="43"/>
  <c r="Y11" i="43"/>
  <c r="Z11" i="43" s="1"/>
  <c r="X11" i="43"/>
  <c r="Q11" i="43"/>
  <c r="P11" i="43"/>
  <c r="O11" i="43"/>
  <c r="N11" i="43"/>
  <c r="M11" i="43"/>
  <c r="K11" i="43"/>
  <c r="J11" i="43"/>
  <c r="Y10" i="43"/>
  <c r="Z10" i="43" s="1"/>
  <c r="AA10" i="43" s="1"/>
  <c r="X10" i="43"/>
  <c r="Q10" i="43"/>
  <c r="P10" i="43"/>
  <c r="O10" i="43"/>
  <c r="N10" i="43"/>
  <c r="M10" i="43"/>
  <c r="K10" i="43"/>
  <c r="J10" i="43"/>
  <c r="Y9" i="43"/>
  <c r="Z9" i="43" s="1"/>
  <c r="X9" i="43"/>
  <c r="Q9" i="43"/>
  <c r="P9" i="43"/>
  <c r="O9" i="43"/>
  <c r="N9" i="43"/>
  <c r="M9" i="43"/>
  <c r="K9" i="43"/>
  <c r="J9" i="43"/>
  <c r="A4" i="43"/>
  <c r="A3" i="43"/>
  <c r="B33" i="43" s="1"/>
  <c r="H42" i="42"/>
  <c r="T40" i="42"/>
  <c r="S40" i="42"/>
  <c r="R40" i="42"/>
  <c r="Y39" i="42"/>
  <c r="Z39" i="42"/>
  <c r="AF39" i="42" s="1"/>
  <c r="X39" i="42"/>
  <c r="Q39" i="42"/>
  <c r="P39" i="42"/>
  <c r="O39" i="42"/>
  <c r="N39" i="42"/>
  <c r="M39" i="42"/>
  <c r="K39" i="42"/>
  <c r="J39" i="42"/>
  <c r="Y38" i="42"/>
  <c r="Z38" i="42" s="1"/>
  <c r="X38" i="42"/>
  <c r="Q38" i="42"/>
  <c r="P38" i="42"/>
  <c r="O38" i="42"/>
  <c r="N38" i="42"/>
  <c r="M38" i="42"/>
  <c r="K38" i="42"/>
  <c r="J38" i="42"/>
  <c r="Y37" i="42"/>
  <c r="Z37" i="42" s="1"/>
  <c r="X37" i="42"/>
  <c r="Q37" i="42"/>
  <c r="P37" i="42"/>
  <c r="O37" i="42"/>
  <c r="N37" i="42"/>
  <c r="M37" i="42"/>
  <c r="K37" i="42"/>
  <c r="J37" i="42"/>
  <c r="Y36" i="42"/>
  <c r="Z36" i="42" s="1"/>
  <c r="X36" i="42"/>
  <c r="Q36" i="42"/>
  <c r="P36" i="42"/>
  <c r="O36" i="42"/>
  <c r="N36" i="42"/>
  <c r="M36" i="42"/>
  <c r="K36" i="42"/>
  <c r="J36" i="42"/>
  <c r="Y35" i="42"/>
  <c r="Z35" i="42" s="1"/>
  <c r="X35" i="42"/>
  <c r="Q35" i="42"/>
  <c r="P35" i="42"/>
  <c r="O35" i="42"/>
  <c r="N35" i="42"/>
  <c r="M35" i="42"/>
  <c r="K35" i="42"/>
  <c r="J35" i="42"/>
  <c r="Y34" i="42"/>
  <c r="Z34" i="42" s="1"/>
  <c r="X34" i="42"/>
  <c r="Q34" i="42"/>
  <c r="P34" i="42"/>
  <c r="O34" i="42"/>
  <c r="N34" i="42"/>
  <c r="M34" i="42"/>
  <c r="K34" i="42"/>
  <c r="J34" i="42"/>
  <c r="Y33" i="42"/>
  <c r="Z33" i="42" s="1"/>
  <c r="X33" i="42"/>
  <c r="Q33" i="42"/>
  <c r="P33" i="42"/>
  <c r="O33" i="42"/>
  <c r="N33" i="42"/>
  <c r="M33" i="42"/>
  <c r="K33" i="42"/>
  <c r="J33" i="42"/>
  <c r="Y32" i="42"/>
  <c r="Z32" i="42" s="1"/>
  <c r="X32" i="42"/>
  <c r="Q32" i="42"/>
  <c r="P32" i="42"/>
  <c r="O32" i="42"/>
  <c r="N32" i="42"/>
  <c r="M32" i="42"/>
  <c r="K32" i="42"/>
  <c r="J32" i="42"/>
  <c r="Y31" i="42"/>
  <c r="Z31" i="42" s="1"/>
  <c r="X31" i="42"/>
  <c r="Q31" i="42"/>
  <c r="P31" i="42"/>
  <c r="O31" i="42"/>
  <c r="N31" i="42"/>
  <c r="M31" i="42"/>
  <c r="K31" i="42"/>
  <c r="J31" i="42"/>
  <c r="Y30" i="42"/>
  <c r="Z30" i="42" s="1"/>
  <c r="AA30" i="42" s="1"/>
  <c r="AC30" i="42" s="1"/>
  <c r="X30" i="42"/>
  <c r="Q30" i="42"/>
  <c r="P30" i="42"/>
  <c r="O30" i="42"/>
  <c r="N30" i="42"/>
  <c r="M30" i="42"/>
  <c r="K30" i="42"/>
  <c r="J30" i="42"/>
  <c r="Y29" i="42"/>
  <c r="Z29" i="42" s="1"/>
  <c r="X29" i="42"/>
  <c r="Q29" i="42"/>
  <c r="P29" i="42"/>
  <c r="O29" i="42"/>
  <c r="N29" i="42"/>
  <c r="M29" i="42"/>
  <c r="K29" i="42"/>
  <c r="J29" i="42"/>
  <c r="Y28" i="42"/>
  <c r="Z28" i="42" s="1"/>
  <c r="X28" i="42"/>
  <c r="Q28" i="42"/>
  <c r="P28" i="42"/>
  <c r="O28" i="42"/>
  <c r="N28" i="42"/>
  <c r="M28" i="42"/>
  <c r="K28" i="42"/>
  <c r="J28" i="42"/>
  <c r="Y27" i="42"/>
  <c r="Z27" i="42" s="1"/>
  <c r="AA27" i="42" s="1"/>
  <c r="X27" i="42"/>
  <c r="Q27" i="42"/>
  <c r="P27" i="42"/>
  <c r="O27" i="42"/>
  <c r="N27" i="42"/>
  <c r="M27" i="42"/>
  <c r="K27" i="42"/>
  <c r="J27" i="42"/>
  <c r="Y26" i="42"/>
  <c r="Z26" i="42" s="1"/>
  <c r="X26" i="42"/>
  <c r="Q26" i="42"/>
  <c r="P26" i="42"/>
  <c r="O26" i="42"/>
  <c r="N26" i="42"/>
  <c r="M26" i="42"/>
  <c r="K26" i="42"/>
  <c r="J26" i="42"/>
  <c r="Y25" i="42"/>
  <c r="Z25" i="42" s="1"/>
  <c r="X25" i="42"/>
  <c r="Q25" i="42"/>
  <c r="P25" i="42"/>
  <c r="O25" i="42"/>
  <c r="N25" i="42"/>
  <c r="M25" i="42"/>
  <c r="K25" i="42"/>
  <c r="J25" i="42"/>
  <c r="Y24" i="42"/>
  <c r="Z24" i="42" s="1"/>
  <c r="X24" i="42"/>
  <c r="Q24" i="42"/>
  <c r="P24" i="42"/>
  <c r="O24" i="42"/>
  <c r="N24" i="42"/>
  <c r="M24" i="42"/>
  <c r="K24" i="42"/>
  <c r="J24" i="42"/>
  <c r="Y23" i="42"/>
  <c r="Z23" i="42" s="1"/>
  <c r="X23" i="42"/>
  <c r="Q23" i="42"/>
  <c r="P23" i="42"/>
  <c r="O23" i="42"/>
  <c r="N23" i="42"/>
  <c r="M23" i="42"/>
  <c r="K23" i="42"/>
  <c r="J23" i="42"/>
  <c r="Y22" i="42"/>
  <c r="Z22" i="42" s="1"/>
  <c r="X22" i="42"/>
  <c r="Q22" i="42"/>
  <c r="P22" i="42"/>
  <c r="O22" i="42"/>
  <c r="N22" i="42"/>
  <c r="M22" i="42"/>
  <c r="K22" i="42"/>
  <c r="J22" i="42"/>
  <c r="Y21" i="42"/>
  <c r="Z21" i="42" s="1"/>
  <c r="X21" i="42"/>
  <c r="Q21" i="42"/>
  <c r="P21" i="42"/>
  <c r="O21" i="42"/>
  <c r="N21" i="42"/>
  <c r="M21" i="42"/>
  <c r="K21" i="42"/>
  <c r="J21" i="42"/>
  <c r="Y20" i="42"/>
  <c r="Z20" i="42" s="1"/>
  <c r="AF20" i="42" s="1"/>
  <c r="X20" i="42"/>
  <c r="Q20" i="42"/>
  <c r="P20" i="42"/>
  <c r="O20" i="42"/>
  <c r="N20" i="42"/>
  <c r="M20" i="42"/>
  <c r="K20" i="42"/>
  <c r="J20" i="42"/>
  <c r="Y19" i="42"/>
  <c r="Z19" i="42" s="1"/>
  <c r="X19" i="42"/>
  <c r="Q19" i="42"/>
  <c r="P19" i="42"/>
  <c r="O19" i="42"/>
  <c r="N19" i="42"/>
  <c r="M19" i="42"/>
  <c r="K19" i="42"/>
  <c r="J19" i="42"/>
  <c r="Y18" i="42"/>
  <c r="Z18" i="42" s="1"/>
  <c r="X18" i="42"/>
  <c r="Q18" i="42"/>
  <c r="P18" i="42"/>
  <c r="O18" i="42"/>
  <c r="N18" i="42"/>
  <c r="M18" i="42"/>
  <c r="K18" i="42"/>
  <c r="J18" i="42"/>
  <c r="Y17" i="42"/>
  <c r="Z17" i="42" s="1"/>
  <c r="X17" i="42"/>
  <c r="Q17" i="42"/>
  <c r="P17" i="42"/>
  <c r="O17" i="42"/>
  <c r="N17" i="42"/>
  <c r="M17" i="42"/>
  <c r="K17" i="42"/>
  <c r="J17" i="42"/>
  <c r="Y16" i="42"/>
  <c r="Z16" i="42" s="1"/>
  <c r="X16" i="42"/>
  <c r="Q16" i="42"/>
  <c r="P16" i="42"/>
  <c r="O16" i="42"/>
  <c r="N16" i="42"/>
  <c r="M16" i="42"/>
  <c r="K16" i="42"/>
  <c r="J16" i="42"/>
  <c r="Y15" i="42"/>
  <c r="Z15" i="42" s="1"/>
  <c r="X15" i="42"/>
  <c r="Q15" i="42"/>
  <c r="P15" i="42"/>
  <c r="O15" i="42"/>
  <c r="N15" i="42"/>
  <c r="M15" i="42"/>
  <c r="K15" i="42"/>
  <c r="J15" i="42"/>
  <c r="Y14" i="42"/>
  <c r="Z14" i="42" s="1"/>
  <c r="X14" i="42"/>
  <c r="Q14" i="42"/>
  <c r="P14" i="42"/>
  <c r="O14" i="42"/>
  <c r="N14" i="42"/>
  <c r="M14" i="42"/>
  <c r="K14" i="42"/>
  <c r="J14" i="42"/>
  <c r="Y13" i="42"/>
  <c r="Z13" i="42" s="1"/>
  <c r="X13" i="42"/>
  <c r="Q13" i="42"/>
  <c r="P13" i="42"/>
  <c r="O13" i="42"/>
  <c r="N13" i="42"/>
  <c r="M13" i="42"/>
  <c r="K13" i="42"/>
  <c r="J13" i="42"/>
  <c r="Y12" i="42"/>
  <c r="Z12" i="42" s="1"/>
  <c r="X12" i="42"/>
  <c r="Q12" i="42"/>
  <c r="P12" i="42"/>
  <c r="O12" i="42"/>
  <c r="N12" i="42"/>
  <c r="M12" i="42"/>
  <c r="K12" i="42"/>
  <c r="J12" i="42"/>
  <c r="Y11" i="42"/>
  <c r="Z11" i="42" s="1"/>
  <c r="X11" i="42"/>
  <c r="Q11" i="42"/>
  <c r="P11" i="42"/>
  <c r="O11" i="42"/>
  <c r="N11" i="42"/>
  <c r="M11" i="42"/>
  <c r="K11" i="42"/>
  <c r="J11" i="42"/>
  <c r="Y10" i="42"/>
  <c r="Z10" i="42" s="1"/>
  <c r="AF10" i="42" s="1"/>
  <c r="X10" i="42"/>
  <c r="Q10" i="42"/>
  <c r="P10" i="42"/>
  <c r="O10" i="42"/>
  <c r="N10" i="42"/>
  <c r="N40" i="42" s="1"/>
  <c r="M10" i="42"/>
  <c r="K10" i="42"/>
  <c r="J10" i="42"/>
  <c r="Y9" i="42"/>
  <c r="Z9" i="42" s="1"/>
  <c r="X9" i="42"/>
  <c r="Q9" i="42"/>
  <c r="P9" i="42"/>
  <c r="O9" i="42"/>
  <c r="N9" i="42"/>
  <c r="M9" i="42"/>
  <c r="K9" i="42"/>
  <c r="J9" i="42"/>
  <c r="K40" i="42" s="1"/>
  <c r="A4" i="42"/>
  <c r="A3" i="42"/>
  <c r="B9" i="42" s="1"/>
  <c r="C9" i="42" s="1"/>
  <c r="K40" i="44"/>
  <c r="AF10" i="53"/>
  <c r="AF16" i="53"/>
  <c r="AF18" i="53"/>
  <c r="AF30" i="53"/>
  <c r="AF34" i="53"/>
  <c r="AF36" i="53"/>
  <c r="AF9" i="53"/>
  <c r="AF11" i="53"/>
  <c r="AF15" i="53"/>
  <c r="AF19" i="53"/>
  <c r="AF23" i="53"/>
  <c r="AF33" i="53"/>
  <c r="AF35" i="53"/>
  <c r="AF39" i="53"/>
  <c r="AE39" i="53" s="1"/>
  <c r="B9" i="53"/>
  <c r="C9" i="53" s="1"/>
  <c r="B10" i="53"/>
  <c r="B11" i="53"/>
  <c r="B12" i="53"/>
  <c r="B13" i="53"/>
  <c r="B14" i="53"/>
  <c r="B15" i="53"/>
  <c r="B17" i="53"/>
  <c r="B18" i="53"/>
  <c r="C18" i="53" s="1"/>
  <c r="B19" i="53"/>
  <c r="B20" i="53"/>
  <c r="B21" i="53"/>
  <c r="A21" i="53" s="1"/>
  <c r="B22" i="53"/>
  <c r="B23" i="53"/>
  <c r="B25" i="53"/>
  <c r="B26" i="53"/>
  <c r="B27" i="53"/>
  <c r="B28" i="53"/>
  <c r="C28" i="53" s="1"/>
  <c r="B29" i="53"/>
  <c r="B30" i="53"/>
  <c r="B31" i="53"/>
  <c r="AF10" i="52"/>
  <c r="AA10" i="52"/>
  <c r="AF14" i="52"/>
  <c r="AA14" i="52"/>
  <c r="AF18" i="52"/>
  <c r="AA18" i="52"/>
  <c r="AF24" i="52"/>
  <c r="AA24" i="52"/>
  <c r="AF28" i="52"/>
  <c r="AA28" i="52"/>
  <c r="AF32" i="52"/>
  <c r="AA32" i="52"/>
  <c r="AE32" i="52" s="1"/>
  <c r="AF34" i="52"/>
  <c r="AA34" i="52"/>
  <c r="AA36" i="52"/>
  <c r="AF38" i="52"/>
  <c r="AF9" i="52"/>
  <c r="AF11" i="52"/>
  <c r="AF15" i="52"/>
  <c r="AF17" i="52"/>
  <c r="AF21" i="52"/>
  <c r="AF25" i="52"/>
  <c r="AA25" i="52"/>
  <c r="AE25" i="52" s="1"/>
  <c r="AF31" i="52"/>
  <c r="AF33" i="52"/>
  <c r="AA33" i="52"/>
  <c r="AF35" i="52"/>
  <c r="AF37" i="52"/>
  <c r="AF39" i="52"/>
  <c r="AA39" i="52"/>
  <c r="B9" i="52"/>
  <c r="C9" i="52" s="1"/>
  <c r="B10" i="52"/>
  <c r="B12" i="52"/>
  <c r="B13" i="52"/>
  <c r="B14" i="52"/>
  <c r="A14" i="52" s="1"/>
  <c r="B17" i="52"/>
  <c r="B18" i="52"/>
  <c r="B20" i="52"/>
  <c r="B21" i="52"/>
  <c r="B22" i="52"/>
  <c r="B25" i="52"/>
  <c r="B26" i="52"/>
  <c r="B28" i="52"/>
  <c r="B29" i="52"/>
  <c r="B30" i="52"/>
  <c r="C30" i="52" s="1"/>
  <c r="AF9" i="51"/>
  <c r="AA9" i="51"/>
  <c r="AF13" i="51"/>
  <c r="AE13" i="51" s="1"/>
  <c r="AA13" i="51"/>
  <c r="AF15" i="51"/>
  <c r="AA15" i="51"/>
  <c r="AF17" i="51"/>
  <c r="AA19" i="51"/>
  <c r="AF23" i="51"/>
  <c r="AA23" i="51"/>
  <c r="AF25" i="51"/>
  <c r="AF29" i="51"/>
  <c r="AA29" i="51"/>
  <c r="AF31" i="51"/>
  <c r="AF33" i="51"/>
  <c r="AE33" i="51" s="1"/>
  <c r="AA33" i="51"/>
  <c r="AF37" i="51"/>
  <c r="AA37" i="51"/>
  <c r="AF39" i="51"/>
  <c r="AA39" i="51"/>
  <c r="AF10" i="51"/>
  <c r="AA10" i="51"/>
  <c r="AE10" i="51" s="1"/>
  <c r="AF12" i="51"/>
  <c r="AA14" i="51"/>
  <c r="AF18" i="51"/>
  <c r="AA18" i="51"/>
  <c r="AF20" i="51"/>
  <c r="AA20" i="51"/>
  <c r="AA22" i="51"/>
  <c r="AE22" i="51" s="1"/>
  <c r="AF28" i="51"/>
  <c r="AA28" i="51"/>
  <c r="AF30" i="51"/>
  <c r="AF32" i="51"/>
  <c r="AF34" i="51"/>
  <c r="AE34" i="51" s="1"/>
  <c r="AA34" i="51"/>
  <c r="AA36" i="51"/>
  <c r="AC36" i="51" s="1"/>
  <c r="AF38" i="51"/>
  <c r="AA38" i="51"/>
  <c r="A9" i="51"/>
  <c r="B16" i="51" s="1"/>
  <c r="B9" i="51"/>
  <c r="C9" i="51" s="1"/>
  <c r="B11" i="51"/>
  <c r="B12" i="51"/>
  <c r="A12" i="51" s="1"/>
  <c r="B13" i="51"/>
  <c r="B15" i="51"/>
  <c r="A15" i="51" s="1"/>
  <c r="B17" i="51"/>
  <c r="B18" i="51"/>
  <c r="B20" i="51"/>
  <c r="B21" i="51"/>
  <c r="B22" i="51"/>
  <c r="B25" i="51"/>
  <c r="C25" i="51" s="1"/>
  <c r="B26" i="51"/>
  <c r="B27" i="51"/>
  <c r="B29" i="51"/>
  <c r="B30" i="51"/>
  <c r="B31" i="51"/>
  <c r="L23" i="50"/>
  <c r="AA24" i="50"/>
  <c r="AF31" i="50"/>
  <c r="AA31" i="50"/>
  <c r="AF33" i="50"/>
  <c r="AA33" i="50"/>
  <c r="AA37" i="50"/>
  <c r="AA22" i="50"/>
  <c r="L22" i="50" s="1"/>
  <c r="AA9" i="50"/>
  <c r="AA21" i="50"/>
  <c r="AA27" i="50"/>
  <c r="AF32" i="50"/>
  <c r="AA32" i="50"/>
  <c r="AC32" i="50" s="1"/>
  <c r="AF38" i="50"/>
  <c r="AA10" i="50"/>
  <c r="AA20" i="50"/>
  <c r="AA26" i="50"/>
  <c r="A9" i="50"/>
  <c r="B24" i="50" s="1"/>
  <c r="B9" i="50"/>
  <c r="C9" i="50" s="1"/>
  <c r="B13" i="50"/>
  <c r="B17" i="50"/>
  <c r="B19" i="50"/>
  <c r="B20" i="50"/>
  <c r="A20" i="50" s="1"/>
  <c r="B22" i="50"/>
  <c r="B27" i="50"/>
  <c r="B30" i="50"/>
  <c r="C30" i="50" s="1"/>
  <c r="AF21" i="49"/>
  <c r="AE21" i="49" s="1"/>
  <c r="AA21" i="49"/>
  <c r="AA33" i="49"/>
  <c r="AF39" i="49"/>
  <c r="AA39" i="49"/>
  <c r="AF27" i="49"/>
  <c r="AF29" i="49"/>
  <c r="AA29" i="49"/>
  <c r="AA31" i="49"/>
  <c r="AE31" i="49" s="1"/>
  <c r="AF35" i="49"/>
  <c r="AA35" i="49"/>
  <c r="AF23" i="49"/>
  <c r="AF10" i="49"/>
  <c r="AF14" i="49"/>
  <c r="AA14" i="49"/>
  <c r="AF16" i="49"/>
  <c r="AA16" i="49"/>
  <c r="AF20" i="49"/>
  <c r="AA20" i="49"/>
  <c r="AF22" i="49"/>
  <c r="AA22" i="49"/>
  <c r="AC22" i="49" s="1"/>
  <c r="AF24" i="49"/>
  <c r="AA24" i="49"/>
  <c r="AF26" i="49"/>
  <c r="AF28" i="49"/>
  <c r="AF30" i="49"/>
  <c r="AA30" i="49"/>
  <c r="AF32" i="49"/>
  <c r="AA32" i="49"/>
  <c r="AF34" i="49"/>
  <c r="AA36" i="49"/>
  <c r="AF11" i="49"/>
  <c r="AA11" i="49"/>
  <c r="AE11" i="49" s="1"/>
  <c r="AF15" i="49"/>
  <c r="AA19" i="49"/>
  <c r="AA37" i="49"/>
  <c r="AE37" i="49" s="1"/>
  <c r="A9" i="49"/>
  <c r="B24" i="49" s="1"/>
  <c r="B9" i="49"/>
  <c r="C9" i="49" s="1"/>
  <c r="B11" i="49"/>
  <c r="B12" i="49"/>
  <c r="B13" i="49"/>
  <c r="B15" i="49"/>
  <c r="B17" i="49"/>
  <c r="B18" i="49"/>
  <c r="B20" i="49"/>
  <c r="A20" i="49" s="1"/>
  <c r="B21" i="49"/>
  <c r="B22" i="49"/>
  <c r="B25" i="49"/>
  <c r="B26" i="49"/>
  <c r="B27" i="49"/>
  <c r="B29" i="49"/>
  <c r="B30" i="49"/>
  <c r="B31" i="49"/>
  <c r="A9" i="48"/>
  <c r="B32" i="48" s="1"/>
  <c r="L20" i="48"/>
  <c r="AE20" i="48"/>
  <c r="AC20" i="48"/>
  <c r="AA29" i="48"/>
  <c r="AE29" i="48" s="1"/>
  <c r="AF32" i="48"/>
  <c r="AA32" i="48"/>
  <c r="AF24" i="48"/>
  <c r="AA24" i="48"/>
  <c r="AF30" i="48"/>
  <c r="AA30" i="48"/>
  <c r="AF26" i="48"/>
  <c r="AA26" i="48"/>
  <c r="AC26" i="48" s="1"/>
  <c r="AC9" i="48"/>
  <c r="AF25" i="48"/>
  <c r="AF28" i="48"/>
  <c r="AA28" i="48"/>
  <c r="AF31" i="48"/>
  <c r="AA38" i="48"/>
  <c r="AA33" i="48"/>
  <c r="AA37" i="48"/>
  <c r="B9" i="48"/>
  <c r="C9" i="48" s="1"/>
  <c r="B10" i="48"/>
  <c r="B11" i="48"/>
  <c r="B12" i="48"/>
  <c r="B13" i="48"/>
  <c r="B14" i="48"/>
  <c r="A14" i="48" s="1"/>
  <c r="B15" i="48"/>
  <c r="B17" i="48"/>
  <c r="B18" i="48"/>
  <c r="B19" i="48"/>
  <c r="B20" i="48"/>
  <c r="B21" i="48"/>
  <c r="B22" i="48"/>
  <c r="B23" i="48"/>
  <c r="B25" i="48"/>
  <c r="B26" i="48"/>
  <c r="B27" i="48"/>
  <c r="B28" i="48"/>
  <c r="B29" i="48"/>
  <c r="B30" i="48"/>
  <c r="C30" i="48" s="1"/>
  <c r="B31" i="48"/>
  <c r="A9" i="47"/>
  <c r="B32" i="47" s="1"/>
  <c r="AF13" i="47"/>
  <c r="AA13" i="47"/>
  <c r="AF9" i="47"/>
  <c r="AF12" i="47"/>
  <c r="AA12" i="47"/>
  <c r="AA15" i="47"/>
  <c r="AE15" i="47" s="1"/>
  <c r="AF18" i="47"/>
  <c r="AA18" i="47"/>
  <c r="AF22" i="47"/>
  <c r="AA24" i="47"/>
  <c r="AA30" i="47"/>
  <c r="AA32" i="47"/>
  <c r="AF34" i="47"/>
  <c r="AA34" i="47"/>
  <c r="AF36" i="47"/>
  <c r="AA38" i="47"/>
  <c r="AF11" i="47"/>
  <c r="AA17" i="47"/>
  <c r="AC17" i="47" s="1"/>
  <c r="L17" i="47"/>
  <c r="AA19" i="47"/>
  <c r="AE19" i="47" s="1"/>
  <c r="AF23" i="47"/>
  <c r="AF27" i="47"/>
  <c r="AF31" i="47"/>
  <c r="AA31" i="47"/>
  <c r="AA33" i="47"/>
  <c r="AF37" i="47"/>
  <c r="AA37" i="47"/>
  <c r="L37" i="47" s="1"/>
  <c r="B11" i="47"/>
  <c r="C11" i="47" s="1"/>
  <c r="B12" i="47"/>
  <c r="C12" i="47" s="1"/>
  <c r="B18" i="47"/>
  <c r="A18" i="47" s="1"/>
  <c r="B23" i="47"/>
  <c r="C23" i="47" s="1"/>
  <c r="B29" i="47"/>
  <c r="C29" i="47" s="1"/>
  <c r="B30" i="47"/>
  <c r="C30" i="47" s="1"/>
  <c r="A9" i="46"/>
  <c r="B32" i="46" s="1"/>
  <c r="AF12" i="46"/>
  <c r="AE12" i="46" s="1"/>
  <c r="AA12" i="46"/>
  <c r="AF14" i="46"/>
  <c r="AA16" i="46"/>
  <c r="AF18" i="46"/>
  <c r="AA18" i="46"/>
  <c r="AC18" i="46" s="1"/>
  <c r="AA22" i="46"/>
  <c r="AF24" i="46"/>
  <c r="AA24" i="46"/>
  <c r="AA26" i="46"/>
  <c r="AF28" i="46"/>
  <c r="AA28" i="46"/>
  <c r="AA32" i="46"/>
  <c r="AA34" i="46"/>
  <c r="AA36" i="46"/>
  <c r="AF9" i="46"/>
  <c r="AA9" i="46"/>
  <c r="L9" i="46" s="1"/>
  <c r="AF13" i="46"/>
  <c r="AA13" i="46"/>
  <c r="AA15" i="46"/>
  <c r="AF17" i="46"/>
  <c r="AF19" i="46"/>
  <c r="AA19" i="46"/>
  <c r="AF21" i="46"/>
  <c r="AA21" i="46"/>
  <c r="AA23" i="46"/>
  <c r="AF25" i="46"/>
  <c r="AA25" i="46"/>
  <c r="AA27" i="46"/>
  <c r="AC27" i="46" s="1"/>
  <c r="AA29" i="46"/>
  <c r="AE29" i="46" s="1"/>
  <c r="AF31" i="46"/>
  <c r="AA31" i="46"/>
  <c r="AF33" i="46"/>
  <c r="AF35" i="46"/>
  <c r="AF37" i="46"/>
  <c r="AA37" i="46"/>
  <c r="AF39" i="46"/>
  <c r="B9" i="46"/>
  <c r="C9" i="46" s="1"/>
  <c r="B10" i="46"/>
  <c r="B11" i="46"/>
  <c r="B12" i="46"/>
  <c r="A12" i="46" s="1"/>
  <c r="B13" i="46"/>
  <c r="C13" i="46" s="1"/>
  <c r="B14" i="46"/>
  <c r="A14" i="46" s="1"/>
  <c r="B15" i="46"/>
  <c r="B17" i="46"/>
  <c r="A17" i="46" s="1"/>
  <c r="B18" i="46"/>
  <c r="B19" i="46"/>
  <c r="B20" i="46"/>
  <c r="B21" i="46"/>
  <c r="B22" i="46"/>
  <c r="B23" i="46"/>
  <c r="B25" i="46"/>
  <c r="B26" i="46"/>
  <c r="C26" i="46" s="1"/>
  <c r="B27" i="46"/>
  <c r="B28" i="46"/>
  <c r="B29" i="46"/>
  <c r="B30" i="46"/>
  <c r="A30" i="46" s="1"/>
  <c r="B31" i="46"/>
  <c r="N40" i="46"/>
  <c r="A9" i="44"/>
  <c r="B32" i="44" s="1"/>
  <c r="AF10" i="45"/>
  <c r="AF12" i="45"/>
  <c r="AA12" i="45"/>
  <c r="AF16" i="45"/>
  <c r="AA16" i="45"/>
  <c r="AF18" i="45"/>
  <c r="AA20" i="45"/>
  <c r="AF22" i="45"/>
  <c r="AA22" i="45"/>
  <c r="AE22" i="45" s="1"/>
  <c r="AA24" i="45"/>
  <c r="AC26" i="45"/>
  <c r="AF28" i="45"/>
  <c r="AF30" i="45"/>
  <c r="AF32" i="45"/>
  <c r="AA32" i="45"/>
  <c r="AF36" i="45"/>
  <c r="AE36" i="45" s="1"/>
  <c r="AA36" i="45"/>
  <c r="AF38" i="45"/>
  <c r="AA38" i="45"/>
  <c r="L38" i="45" s="1"/>
  <c r="AA9" i="45"/>
  <c r="AE9" i="45" s="1"/>
  <c r="AF11" i="45"/>
  <c r="AF13" i="45"/>
  <c r="AF15" i="45"/>
  <c r="AA15" i="45"/>
  <c r="AF17" i="45"/>
  <c r="AF19" i="45"/>
  <c r="AF21" i="45"/>
  <c r="AA21" i="45"/>
  <c r="AE21" i="45" s="1"/>
  <c r="AF23" i="45"/>
  <c r="AA25" i="45"/>
  <c r="AF27" i="45"/>
  <c r="AF29" i="45"/>
  <c r="AF31" i="45"/>
  <c r="AA31" i="45"/>
  <c r="AF33" i="45"/>
  <c r="AF35" i="45"/>
  <c r="AF37" i="45"/>
  <c r="AA37" i="45"/>
  <c r="L37" i="45" s="1"/>
  <c r="AF39" i="45"/>
  <c r="B9" i="45"/>
  <c r="C9" i="45" s="1"/>
  <c r="B10" i="45"/>
  <c r="B11" i="45"/>
  <c r="A11" i="45" s="1"/>
  <c r="B12" i="45"/>
  <c r="A12" i="45" s="1"/>
  <c r="B13" i="45"/>
  <c r="B14" i="45"/>
  <c r="B15" i="45"/>
  <c r="C15" i="45" s="1"/>
  <c r="B17" i="45"/>
  <c r="B18" i="45"/>
  <c r="B19" i="45"/>
  <c r="A19" i="45" s="1"/>
  <c r="B20" i="45"/>
  <c r="A20" i="45" s="1"/>
  <c r="B21" i="45"/>
  <c r="B22" i="45"/>
  <c r="B23" i="45"/>
  <c r="A23" i="45" s="1"/>
  <c r="B25" i="45"/>
  <c r="A25" i="45" s="1"/>
  <c r="B26" i="45"/>
  <c r="B27" i="45"/>
  <c r="C27" i="45" s="1"/>
  <c r="B28" i="45"/>
  <c r="C28" i="45" s="1"/>
  <c r="B29" i="45"/>
  <c r="B30" i="45"/>
  <c r="B31" i="45"/>
  <c r="A31" i="45" s="1"/>
  <c r="N40" i="45"/>
  <c r="AF10" i="44"/>
  <c r="AF12" i="44"/>
  <c r="AA12" i="44"/>
  <c r="AF18" i="44"/>
  <c r="AA20" i="44"/>
  <c r="AA22" i="44"/>
  <c r="AC22" i="44" s="1"/>
  <c r="AF24" i="44"/>
  <c r="AA26" i="44"/>
  <c r="AF28" i="44"/>
  <c r="AF30" i="44"/>
  <c r="AF32" i="44"/>
  <c r="AF34" i="44"/>
  <c r="AA34" i="44"/>
  <c r="AF9" i="44"/>
  <c r="AF11" i="44"/>
  <c r="AA11" i="44"/>
  <c r="AF13" i="44"/>
  <c r="AA15" i="44"/>
  <c r="AF17" i="44"/>
  <c r="AA17" i="44"/>
  <c r="AA19" i="44"/>
  <c r="L19" i="44" s="1"/>
  <c r="AF23" i="44"/>
  <c r="AF25" i="44"/>
  <c r="AA27" i="44"/>
  <c r="AC27" i="44" s="1"/>
  <c r="AA29" i="44"/>
  <c r="AE29" i="44" s="1"/>
  <c r="AF31" i="44"/>
  <c r="AF33" i="44"/>
  <c r="AA33" i="44"/>
  <c r="AE33" i="44" s="1"/>
  <c r="AA35" i="44"/>
  <c r="B9" i="44"/>
  <c r="C9" i="44" s="1"/>
  <c r="B10" i="44"/>
  <c r="B11" i="44"/>
  <c r="B12" i="44"/>
  <c r="B13" i="44"/>
  <c r="B14" i="44"/>
  <c r="B15" i="44"/>
  <c r="B17" i="44"/>
  <c r="B18" i="44"/>
  <c r="C18" i="44" s="1"/>
  <c r="B19" i="44"/>
  <c r="B20" i="44"/>
  <c r="B21" i="44"/>
  <c r="B22" i="44"/>
  <c r="C22" i="44" s="1"/>
  <c r="B23" i="44"/>
  <c r="A23" i="44" s="1"/>
  <c r="B25" i="44"/>
  <c r="B26" i="44"/>
  <c r="A26" i="44" s="1"/>
  <c r="B27" i="44"/>
  <c r="B28" i="44"/>
  <c r="B29" i="44"/>
  <c r="B30" i="44"/>
  <c r="A30" i="44" s="1"/>
  <c r="B31" i="44"/>
  <c r="A9" i="43"/>
  <c r="B32" i="43" s="1"/>
  <c r="AF10" i="43"/>
  <c r="AF12" i="43"/>
  <c r="AF14" i="43"/>
  <c r="AA14" i="43"/>
  <c r="AF16" i="43"/>
  <c r="AE16" i="43" s="1"/>
  <c r="AA16" i="43"/>
  <c r="AF18" i="43"/>
  <c r="AA18" i="43"/>
  <c r="AA20" i="43"/>
  <c r="AF22" i="43"/>
  <c r="AF24" i="43"/>
  <c r="AA24" i="43"/>
  <c r="AF26" i="43"/>
  <c r="AA26" i="43"/>
  <c r="AF28" i="43"/>
  <c r="AF30" i="43"/>
  <c r="AE30" i="43" s="1"/>
  <c r="AF32" i="43"/>
  <c r="AA32" i="43"/>
  <c r="AA34" i="43"/>
  <c r="AA36" i="43"/>
  <c r="AF38" i="43"/>
  <c r="AA38" i="43"/>
  <c r="AF9" i="43"/>
  <c r="AA9" i="43"/>
  <c r="AF11" i="43"/>
  <c r="AA11" i="43"/>
  <c r="AA13" i="43"/>
  <c r="AA17" i="43"/>
  <c r="AE17" i="43" s="1"/>
  <c r="AF19" i="43"/>
  <c r="AA19" i="43"/>
  <c r="AF21" i="43"/>
  <c r="AA21" i="43"/>
  <c r="AE21" i="43" s="1"/>
  <c r="AF23" i="43"/>
  <c r="AA23" i="43"/>
  <c r="AE23" i="43" s="1"/>
  <c r="AF25" i="43"/>
  <c r="AF27" i="43"/>
  <c r="AF29" i="43"/>
  <c r="AA29" i="43"/>
  <c r="AF31" i="43"/>
  <c r="AA31" i="43"/>
  <c r="L31" i="43" s="1"/>
  <c r="AF33" i="43"/>
  <c r="AE33" i="43" s="1"/>
  <c r="AF35" i="43"/>
  <c r="AA35" i="43"/>
  <c r="AF37" i="43"/>
  <c r="AF39" i="43"/>
  <c r="AA39" i="43"/>
  <c r="B9" i="43"/>
  <c r="C9" i="43" s="1"/>
  <c r="B10" i="43"/>
  <c r="C10" i="43" s="1"/>
  <c r="B11" i="43"/>
  <c r="B12" i="43"/>
  <c r="B13" i="43"/>
  <c r="B14" i="43"/>
  <c r="C14" i="43" s="1"/>
  <c r="B15" i="43"/>
  <c r="B17" i="43"/>
  <c r="B18" i="43"/>
  <c r="B19" i="43"/>
  <c r="B20" i="43"/>
  <c r="B21" i="43"/>
  <c r="B22" i="43"/>
  <c r="B23" i="43"/>
  <c r="B25" i="43"/>
  <c r="B26" i="43"/>
  <c r="B27" i="43"/>
  <c r="B28" i="43"/>
  <c r="C28" i="43"/>
  <c r="B29" i="43"/>
  <c r="B30" i="43"/>
  <c r="B31" i="43"/>
  <c r="A31" i="43" s="1"/>
  <c r="AF9" i="42"/>
  <c r="AA9" i="42"/>
  <c r="AF11" i="42"/>
  <c r="AA11" i="42"/>
  <c r="AF13" i="42"/>
  <c r="AE13" i="42" s="1"/>
  <c r="AA13" i="42"/>
  <c r="AF15" i="42"/>
  <c r="AA15" i="42"/>
  <c r="AC15" i="42" s="1"/>
  <c r="AF17" i="42"/>
  <c r="AA17" i="42"/>
  <c r="AC17" i="42" s="1"/>
  <c r="AF19" i="42"/>
  <c r="AA19" i="42"/>
  <c r="AC19" i="42" s="1"/>
  <c r="AF21" i="42"/>
  <c r="AA21" i="42"/>
  <c r="AF23" i="42"/>
  <c r="AA23" i="42"/>
  <c r="AF25" i="42"/>
  <c r="AA25" i="42"/>
  <c r="AF27" i="42"/>
  <c r="L27" i="42"/>
  <c r="AF29" i="42"/>
  <c r="AA29" i="42"/>
  <c r="AF31" i="42"/>
  <c r="AA31" i="42"/>
  <c r="L31" i="42" s="1"/>
  <c r="AF33" i="42"/>
  <c r="AA33" i="42"/>
  <c r="AF35" i="42"/>
  <c r="AE35" i="42" s="1"/>
  <c r="AA35" i="42"/>
  <c r="AF37" i="42"/>
  <c r="AA37" i="42"/>
  <c r="AA10" i="42"/>
  <c r="L10" i="42" s="1"/>
  <c r="AF12" i="42"/>
  <c r="AA12" i="42"/>
  <c r="AF14" i="42"/>
  <c r="AA14" i="42"/>
  <c r="L14" i="42" s="1"/>
  <c r="AF16" i="42"/>
  <c r="AA16" i="42"/>
  <c r="AF18" i="42"/>
  <c r="AA18" i="42"/>
  <c r="L18" i="42"/>
  <c r="AA20" i="42"/>
  <c r="AF22" i="42"/>
  <c r="AA22" i="42"/>
  <c r="AE22" i="42" s="1"/>
  <c r="AF24" i="42"/>
  <c r="AA24" i="42"/>
  <c r="AE24" i="42" s="1"/>
  <c r="AF26" i="42"/>
  <c r="AA26" i="42"/>
  <c r="AC26" i="42"/>
  <c r="AF28" i="42"/>
  <c r="AA28" i="42"/>
  <c r="AF30" i="42"/>
  <c r="AF32" i="42"/>
  <c r="AA32" i="42"/>
  <c r="AF34" i="42"/>
  <c r="AA34" i="42"/>
  <c r="AF36" i="42"/>
  <c r="AA36" i="42"/>
  <c r="L36" i="42" s="1"/>
  <c r="AF38" i="42"/>
  <c r="AA38" i="42"/>
  <c r="L38" i="42"/>
  <c r="P40" i="42"/>
  <c r="A31" i="53"/>
  <c r="C31" i="53"/>
  <c r="C25" i="53"/>
  <c r="A25" i="53"/>
  <c r="A19" i="53"/>
  <c r="C19" i="53"/>
  <c r="C13" i="53"/>
  <c r="A13" i="53"/>
  <c r="C30" i="53"/>
  <c r="A30" i="53"/>
  <c r="A18" i="53"/>
  <c r="A12" i="53"/>
  <c r="C12" i="53"/>
  <c r="L37" i="53"/>
  <c r="AC37" i="53"/>
  <c r="L19" i="53"/>
  <c r="AE19" i="53"/>
  <c r="AC19" i="53"/>
  <c r="C29" i="53"/>
  <c r="A29" i="53"/>
  <c r="A23" i="53"/>
  <c r="C23" i="53"/>
  <c r="C17" i="53"/>
  <c r="A17" i="53"/>
  <c r="A11" i="53"/>
  <c r="C11" i="53"/>
  <c r="C22" i="53"/>
  <c r="A22" i="53"/>
  <c r="C10" i="53"/>
  <c r="A10" i="53"/>
  <c r="L23" i="53"/>
  <c r="AC23" i="53"/>
  <c r="L36" i="53"/>
  <c r="AE36" i="53"/>
  <c r="AC36" i="53"/>
  <c r="L30" i="53"/>
  <c r="AE30" i="53"/>
  <c r="AC30" i="53"/>
  <c r="L12" i="53"/>
  <c r="AE12" i="53"/>
  <c r="AC12" i="53"/>
  <c r="A27" i="53"/>
  <c r="C27" i="53"/>
  <c r="C21" i="53"/>
  <c r="A15" i="53"/>
  <c r="C15" i="53"/>
  <c r="C26" i="53"/>
  <c r="A26" i="53"/>
  <c r="C20" i="53"/>
  <c r="A20" i="53"/>
  <c r="C14" i="53"/>
  <c r="A14" i="53"/>
  <c r="L39" i="53"/>
  <c r="AC39" i="53"/>
  <c r="L21" i="53"/>
  <c r="AC21" i="53"/>
  <c r="L15" i="53"/>
  <c r="AE15" i="53"/>
  <c r="AC15" i="53"/>
  <c r="L34" i="53"/>
  <c r="AE34" i="53"/>
  <c r="AC34" i="53"/>
  <c r="L16" i="53"/>
  <c r="AE16" i="53"/>
  <c r="AC16" i="53"/>
  <c r="L10" i="53"/>
  <c r="AE10" i="53"/>
  <c r="AC10" i="53"/>
  <c r="A25" i="52"/>
  <c r="C25" i="52"/>
  <c r="A13" i="52"/>
  <c r="C13" i="52"/>
  <c r="A30" i="52"/>
  <c r="A18" i="52"/>
  <c r="C18" i="52"/>
  <c r="A12" i="52"/>
  <c r="C12" i="52"/>
  <c r="L37" i="52"/>
  <c r="AE37" i="52"/>
  <c r="AC37" i="52"/>
  <c r="L25" i="52"/>
  <c r="AC25" i="52"/>
  <c r="L32" i="52"/>
  <c r="AC32" i="52"/>
  <c r="L14" i="52"/>
  <c r="AE14" i="52"/>
  <c r="AC14" i="52"/>
  <c r="A29" i="52"/>
  <c r="C29" i="52"/>
  <c r="C17" i="52"/>
  <c r="A17" i="52"/>
  <c r="A28" i="52"/>
  <c r="C28" i="52"/>
  <c r="C22" i="52"/>
  <c r="A22" i="52"/>
  <c r="A10" i="52"/>
  <c r="C10" i="52"/>
  <c r="L35" i="52"/>
  <c r="AE35" i="52"/>
  <c r="AC35" i="52"/>
  <c r="L17" i="52"/>
  <c r="AE17" i="52"/>
  <c r="AC17" i="52"/>
  <c r="L11" i="52"/>
  <c r="AE11" i="52"/>
  <c r="AC11" i="52"/>
  <c r="L36" i="52"/>
  <c r="AE36" i="52"/>
  <c r="AC36" i="52"/>
  <c r="L24" i="52"/>
  <c r="AE24" i="52"/>
  <c r="AC24" i="52"/>
  <c r="L18" i="52"/>
  <c r="AE18" i="52"/>
  <c r="AC18" i="52"/>
  <c r="C21" i="52"/>
  <c r="A21" i="52"/>
  <c r="A26" i="52"/>
  <c r="C26" i="52"/>
  <c r="A20" i="52"/>
  <c r="C20" i="52"/>
  <c r="C14" i="52"/>
  <c r="L39" i="52"/>
  <c r="AE39" i="52"/>
  <c r="AC39" i="52"/>
  <c r="L33" i="52"/>
  <c r="AE33" i="52"/>
  <c r="AC33" i="52"/>
  <c r="L21" i="52"/>
  <c r="AC21" i="52"/>
  <c r="L15" i="52"/>
  <c r="AE15" i="52"/>
  <c r="AC15" i="52"/>
  <c r="L34" i="52"/>
  <c r="AE34" i="52"/>
  <c r="AC34" i="52"/>
  <c r="L28" i="52"/>
  <c r="AC28" i="52"/>
  <c r="L10" i="52"/>
  <c r="AE10" i="52"/>
  <c r="AC10" i="52"/>
  <c r="C26" i="51"/>
  <c r="A26" i="51"/>
  <c r="B32" i="51"/>
  <c r="L37" i="51"/>
  <c r="AE37" i="51"/>
  <c r="AC37" i="51"/>
  <c r="L31" i="51"/>
  <c r="AE31" i="51"/>
  <c r="AC31" i="51"/>
  <c r="L19" i="51"/>
  <c r="AE19" i="51"/>
  <c r="AC19" i="51"/>
  <c r="L13" i="51"/>
  <c r="AC13" i="51"/>
  <c r="C31" i="51"/>
  <c r="A31" i="51"/>
  <c r="C18" i="51"/>
  <c r="A18" i="51"/>
  <c r="C11" i="51"/>
  <c r="A11" i="51"/>
  <c r="L38" i="51"/>
  <c r="AE38" i="51"/>
  <c r="AC38" i="51"/>
  <c r="L20" i="51"/>
  <c r="AE20" i="51"/>
  <c r="AC20" i="51"/>
  <c r="L14" i="51"/>
  <c r="AE14" i="51"/>
  <c r="AC14" i="51"/>
  <c r="C30" i="51"/>
  <c r="A30" i="51"/>
  <c r="A17" i="51"/>
  <c r="C17" i="51"/>
  <c r="AE35" i="51"/>
  <c r="AC35" i="51"/>
  <c r="L29" i="51"/>
  <c r="AE29" i="51"/>
  <c r="AC29" i="51"/>
  <c r="L23" i="51"/>
  <c r="AE23" i="51"/>
  <c r="AC23" i="51"/>
  <c r="L17" i="51"/>
  <c r="AE17" i="51"/>
  <c r="AC17" i="51"/>
  <c r="C29" i="51"/>
  <c r="A29" i="51"/>
  <c r="A22" i="51"/>
  <c r="C22" i="51"/>
  <c r="C15" i="51"/>
  <c r="L36" i="51"/>
  <c r="AE36" i="51"/>
  <c r="AE30" i="51"/>
  <c r="AC30" i="51"/>
  <c r="L24" i="51"/>
  <c r="AC24" i="51"/>
  <c r="L18" i="51"/>
  <c r="AE18" i="51"/>
  <c r="AC18" i="51"/>
  <c r="L12" i="51"/>
  <c r="AE12" i="51"/>
  <c r="AC12" i="51"/>
  <c r="A21" i="51"/>
  <c r="C21" i="51"/>
  <c r="L39" i="51"/>
  <c r="L33" i="51"/>
  <c r="AC33" i="51"/>
  <c r="L15" i="51"/>
  <c r="AE15" i="51"/>
  <c r="AC15" i="51"/>
  <c r="L9" i="51"/>
  <c r="AE9" i="51"/>
  <c r="AC9" i="51"/>
  <c r="C27" i="51"/>
  <c r="A27" i="51"/>
  <c r="A20" i="51"/>
  <c r="C20" i="51"/>
  <c r="C13" i="51"/>
  <c r="A13" i="51"/>
  <c r="L34" i="51"/>
  <c r="AC34" i="51"/>
  <c r="L28" i="51"/>
  <c r="AE28" i="51"/>
  <c r="AC28" i="51"/>
  <c r="L22" i="51"/>
  <c r="AC22" i="51"/>
  <c r="L10" i="51"/>
  <c r="AC10" i="51"/>
  <c r="A19" i="50"/>
  <c r="C19" i="50"/>
  <c r="L27" i="50"/>
  <c r="AC27" i="50"/>
  <c r="AE27" i="50"/>
  <c r="L26" i="50"/>
  <c r="AC26" i="50"/>
  <c r="AE26" i="50"/>
  <c r="L10" i="50"/>
  <c r="AE10" i="50"/>
  <c r="AC10" i="50"/>
  <c r="L21" i="50"/>
  <c r="AE21" i="50"/>
  <c r="AC21" i="50"/>
  <c r="AE22" i="50"/>
  <c r="AC22" i="50"/>
  <c r="L37" i="50"/>
  <c r="AE37" i="50"/>
  <c r="AC37" i="50"/>
  <c r="L31" i="50"/>
  <c r="AE31" i="50"/>
  <c r="AC31" i="50"/>
  <c r="L12" i="50"/>
  <c r="AC12" i="50"/>
  <c r="A30" i="50"/>
  <c r="A17" i="50"/>
  <c r="C17" i="50"/>
  <c r="L32" i="50"/>
  <c r="AE32" i="50"/>
  <c r="A22" i="50"/>
  <c r="C22" i="50"/>
  <c r="L9" i="50"/>
  <c r="AC9" i="50"/>
  <c r="AE9" i="50"/>
  <c r="L38" i="50"/>
  <c r="AC38" i="50"/>
  <c r="AE38" i="50"/>
  <c r="B32" i="50"/>
  <c r="C32" i="50" s="1"/>
  <c r="B16" i="50"/>
  <c r="A16" i="50" s="1"/>
  <c r="L20" i="50"/>
  <c r="AE20" i="50"/>
  <c r="AC20" i="50"/>
  <c r="A27" i="50"/>
  <c r="C27" i="50"/>
  <c r="C20" i="50"/>
  <c r="A13" i="50"/>
  <c r="C13" i="50"/>
  <c r="L33" i="50"/>
  <c r="AE33" i="50"/>
  <c r="AC33" i="50"/>
  <c r="L24" i="50"/>
  <c r="AE24" i="50"/>
  <c r="AC24" i="50"/>
  <c r="C26" i="49"/>
  <c r="A26" i="49"/>
  <c r="C12" i="49"/>
  <c r="A12" i="49"/>
  <c r="B32" i="49"/>
  <c r="B16" i="49"/>
  <c r="C31" i="49"/>
  <c r="A31" i="49"/>
  <c r="L30" i="49"/>
  <c r="AE30" i="49"/>
  <c r="AC30" i="49"/>
  <c r="AE12" i="49"/>
  <c r="C18" i="49"/>
  <c r="A18" i="49"/>
  <c r="C11" i="49"/>
  <c r="A11" i="49"/>
  <c r="L36" i="49"/>
  <c r="AE36" i="49"/>
  <c r="AC36" i="49"/>
  <c r="C30" i="49"/>
  <c r="A30" i="49"/>
  <c r="C17" i="49"/>
  <c r="A17" i="49"/>
  <c r="L29" i="49"/>
  <c r="AE29" i="49"/>
  <c r="AC29" i="49"/>
  <c r="L33" i="49"/>
  <c r="AE33" i="49"/>
  <c r="AC33" i="49"/>
  <c r="L31" i="49"/>
  <c r="AC31" i="49"/>
  <c r="C25" i="49"/>
  <c r="A25" i="49"/>
  <c r="L37" i="49"/>
  <c r="AC37" i="49"/>
  <c r="L24" i="49"/>
  <c r="AE24" i="49"/>
  <c r="AC24" i="49"/>
  <c r="C29" i="49"/>
  <c r="A29" i="49"/>
  <c r="C22" i="49"/>
  <c r="A22" i="49"/>
  <c r="A15" i="49"/>
  <c r="C15" i="49"/>
  <c r="L11" i="49"/>
  <c r="AC11" i="49"/>
  <c r="L34" i="49"/>
  <c r="AE34" i="49"/>
  <c r="AC34" i="49"/>
  <c r="L28" i="49"/>
  <c r="AE28" i="49"/>
  <c r="AC28" i="49"/>
  <c r="L22" i="49"/>
  <c r="AE22" i="49"/>
  <c r="L16" i="49"/>
  <c r="AE16" i="49"/>
  <c r="AC16" i="49"/>
  <c r="L10" i="49"/>
  <c r="AE10" i="49"/>
  <c r="AC10" i="49"/>
  <c r="L35" i="49"/>
  <c r="AE35" i="49"/>
  <c r="AC35" i="49"/>
  <c r="L27" i="49"/>
  <c r="AE27" i="49"/>
  <c r="AC27" i="49"/>
  <c r="L21" i="49"/>
  <c r="AC21" i="49"/>
  <c r="L39" i="49"/>
  <c r="AE39" i="49"/>
  <c r="AC39" i="49"/>
  <c r="C21" i="49"/>
  <c r="A21" i="49"/>
  <c r="C27" i="49"/>
  <c r="A27" i="49"/>
  <c r="C20" i="49"/>
  <c r="C13" i="49"/>
  <c r="A13" i="49"/>
  <c r="L19" i="49"/>
  <c r="AE19" i="49"/>
  <c r="AC19" i="49"/>
  <c r="L32" i="49"/>
  <c r="AE32" i="49"/>
  <c r="AC32" i="49"/>
  <c r="L20" i="49"/>
  <c r="AE20" i="49"/>
  <c r="AC20" i="49"/>
  <c r="L14" i="49"/>
  <c r="AE14" i="49"/>
  <c r="AC14" i="49"/>
  <c r="L23" i="49"/>
  <c r="AE23" i="49"/>
  <c r="AC23" i="49"/>
  <c r="B24" i="48"/>
  <c r="A24" i="48" s="1"/>
  <c r="B16" i="48"/>
  <c r="A16" i="48" s="1"/>
  <c r="C26" i="48"/>
  <c r="A26" i="48"/>
  <c r="C19" i="48"/>
  <c r="A19" i="48"/>
  <c r="C12" i="48"/>
  <c r="A12" i="48"/>
  <c r="L30" i="48"/>
  <c r="AE30" i="48"/>
  <c r="AC30" i="48"/>
  <c r="C31" i="48"/>
  <c r="A31" i="48"/>
  <c r="C25" i="48"/>
  <c r="A25" i="48"/>
  <c r="C18" i="48"/>
  <c r="A18" i="48"/>
  <c r="C11" i="48"/>
  <c r="A11" i="48"/>
  <c r="L28" i="48"/>
  <c r="AE28" i="48"/>
  <c r="AC28" i="48"/>
  <c r="L26" i="48"/>
  <c r="AE26" i="48"/>
  <c r="L38" i="48"/>
  <c r="AE38" i="48"/>
  <c r="AC38" i="48"/>
  <c r="A30" i="48"/>
  <c r="C23" i="48"/>
  <c r="A23" i="48"/>
  <c r="C17" i="48"/>
  <c r="A17" i="48"/>
  <c r="C10" i="48"/>
  <c r="A10" i="48"/>
  <c r="C24" i="48"/>
  <c r="L32" i="48"/>
  <c r="AE32" i="48"/>
  <c r="AC32" i="48"/>
  <c r="C29" i="48"/>
  <c r="A29" i="48"/>
  <c r="C22" i="48"/>
  <c r="A22" i="48"/>
  <c r="C15" i="48"/>
  <c r="A15" i="48"/>
  <c r="L37" i="48"/>
  <c r="AE37" i="48"/>
  <c r="AC37" i="48"/>
  <c r="C28" i="48"/>
  <c r="A28" i="48"/>
  <c r="C21" i="48"/>
  <c r="A21" i="48"/>
  <c r="C14" i="48"/>
  <c r="L33" i="48"/>
  <c r="AE33" i="48"/>
  <c r="AC33" i="48"/>
  <c r="L24" i="48"/>
  <c r="AE24" i="48"/>
  <c r="AC24" i="48"/>
  <c r="L29" i="48"/>
  <c r="AC29" i="48"/>
  <c r="C27" i="48"/>
  <c r="A27" i="48"/>
  <c r="C20" i="48"/>
  <c r="A20" i="48"/>
  <c r="C13" i="48"/>
  <c r="A13" i="48"/>
  <c r="L27" i="47"/>
  <c r="AE27" i="47"/>
  <c r="AC27" i="47"/>
  <c r="AE37" i="47"/>
  <c r="AC37" i="47"/>
  <c r="L31" i="47"/>
  <c r="AE31" i="47"/>
  <c r="AC31" i="47"/>
  <c r="L19" i="47"/>
  <c r="AC19" i="47"/>
  <c r="L34" i="47"/>
  <c r="AE34" i="47"/>
  <c r="AC34" i="47"/>
  <c r="L22" i="47"/>
  <c r="AE22" i="47"/>
  <c r="AC22" i="47"/>
  <c r="L15" i="47"/>
  <c r="AC15" i="47"/>
  <c r="L14" i="47"/>
  <c r="AE14" i="47"/>
  <c r="AC14" i="47"/>
  <c r="L38" i="47"/>
  <c r="AE38" i="47"/>
  <c r="AC38" i="47"/>
  <c r="L32" i="47"/>
  <c r="AE32" i="47"/>
  <c r="AC32" i="47"/>
  <c r="L12" i="47"/>
  <c r="AE12" i="47"/>
  <c r="AC12" i="47"/>
  <c r="L13" i="47"/>
  <c r="AE13" i="47"/>
  <c r="AC13" i="47"/>
  <c r="L36" i="47"/>
  <c r="AE36" i="47"/>
  <c r="AC36" i="47"/>
  <c r="L30" i="47"/>
  <c r="AE30" i="47"/>
  <c r="AC30" i="47"/>
  <c r="L24" i="47"/>
  <c r="AE24" i="47"/>
  <c r="AC24" i="47"/>
  <c r="L18" i="47"/>
  <c r="AE18" i="47"/>
  <c r="AC18" i="47"/>
  <c r="A30" i="47"/>
  <c r="L33" i="47"/>
  <c r="AE33" i="47"/>
  <c r="AC33" i="47"/>
  <c r="AE17" i="47"/>
  <c r="B24" i="46"/>
  <c r="C24" i="46" s="1"/>
  <c r="L24" i="46"/>
  <c r="AE24" i="46"/>
  <c r="AC24" i="46"/>
  <c r="L12" i="46"/>
  <c r="AC12" i="46"/>
  <c r="L18" i="46"/>
  <c r="AE18" i="46"/>
  <c r="C30" i="46"/>
  <c r="A18" i="46"/>
  <c r="C18" i="46"/>
  <c r="C12" i="46"/>
  <c r="L37" i="46"/>
  <c r="AE37" i="46"/>
  <c r="AC37" i="46"/>
  <c r="L31" i="46"/>
  <c r="AE31" i="46"/>
  <c r="AC31" i="46"/>
  <c r="L25" i="46"/>
  <c r="AC25" i="46"/>
  <c r="L19" i="46"/>
  <c r="AE19" i="46"/>
  <c r="AC19" i="46"/>
  <c r="L13" i="46"/>
  <c r="AE13" i="46"/>
  <c r="AC13" i="46"/>
  <c r="A29" i="46"/>
  <c r="C29" i="46"/>
  <c r="A23" i="46"/>
  <c r="C23" i="46"/>
  <c r="C17" i="46"/>
  <c r="C11" i="46"/>
  <c r="A11" i="46"/>
  <c r="L34" i="46"/>
  <c r="AE34" i="46"/>
  <c r="AC34" i="46"/>
  <c r="L28" i="46"/>
  <c r="AE28" i="46"/>
  <c r="AC28" i="46"/>
  <c r="L22" i="46"/>
  <c r="AE22" i="46"/>
  <c r="AC22" i="46"/>
  <c r="L16" i="46"/>
  <c r="AC16" i="46"/>
  <c r="L10" i="46"/>
  <c r="AE10" i="46"/>
  <c r="AC10" i="46"/>
  <c r="A31" i="46"/>
  <c r="C31" i="46"/>
  <c r="A25" i="46"/>
  <c r="C25" i="46"/>
  <c r="C19" i="46"/>
  <c r="A19" i="46"/>
  <c r="A13" i="46"/>
  <c r="L36" i="46"/>
  <c r="AE36" i="46"/>
  <c r="AC36" i="46"/>
  <c r="C28" i="46"/>
  <c r="A28" i="46"/>
  <c r="C22" i="46"/>
  <c r="A22" i="46"/>
  <c r="A10" i="46"/>
  <c r="C10" i="46"/>
  <c r="L29" i="46"/>
  <c r="AC29" i="46"/>
  <c r="L23" i="46"/>
  <c r="AE23" i="46"/>
  <c r="AC23" i="46"/>
  <c r="A27" i="46"/>
  <c r="C27" i="46"/>
  <c r="C21" i="46"/>
  <c r="A21" i="46"/>
  <c r="C15" i="46"/>
  <c r="A15" i="46"/>
  <c r="L32" i="46"/>
  <c r="AE32" i="46"/>
  <c r="AC32" i="46"/>
  <c r="L26" i="46"/>
  <c r="AE26" i="46"/>
  <c r="AC26" i="46"/>
  <c r="L20" i="46"/>
  <c r="AC20" i="46"/>
  <c r="A26" i="46"/>
  <c r="C20" i="46"/>
  <c r="A20" i="46"/>
  <c r="C14" i="46"/>
  <c r="L33" i="46"/>
  <c r="AE33" i="46"/>
  <c r="AC33" i="46"/>
  <c r="L27" i="46"/>
  <c r="AE27" i="46"/>
  <c r="L21" i="46"/>
  <c r="AC21" i="46"/>
  <c r="L15" i="46"/>
  <c r="AE15" i="46"/>
  <c r="AC15" i="46"/>
  <c r="AE9" i="46"/>
  <c r="AC9" i="46"/>
  <c r="B16" i="44"/>
  <c r="C16" i="44" s="1"/>
  <c r="C21" i="45"/>
  <c r="A21" i="45"/>
  <c r="A15" i="45"/>
  <c r="A14" i="45"/>
  <c r="C14" i="45"/>
  <c r="C31" i="45"/>
  <c r="C25" i="45"/>
  <c r="C19" i="45"/>
  <c r="C13" i="45"/>
  <c r="A13" i="45"/>
  <c r="C30" i="45"/>
  <c r="A30" i="45"/>
  <c r="C18" i="45"/>
  <c r="A18" i="45"/>
  <c r="C12" i="45"/>
  <c r="AE37" i="45"/>
  <c r="AC37" i="45"/>
  <c r="AE31" i="45"/>
  <c r="L25" i="45"/>
  <c r="AE25" i="45"/>
  <c r="AC25" i="45"/>
  <c r="L13" i="45"/>
  <c r="AE13" i="45"/>
  <c r="AC13" i="45"/>
  <c r="AE38" i="45"/>
  <c r="L32" i="45"/>
  <c r="AE32" i="45"/>
  <c r="AC32" i="45"/>
  <c r="L26" i="45"/>
  <c r="AE26" i="45"/>
  <c r="L20" i="45"/>
  <c r="AE20" i="45"/>
  <c r="AC20" i="45"/>
  <c r="AE14" i="45"/>
  <c r="AC14" i="45"/>
  <c r="C29" i="45"/>
  <c r="A29" i="45"/>
  <c r="C23" i="45"/>
  <c r="A17" i="45"/>
  <c r="C17" i="45"/>
  <c r="C11" i="45"/>
  <c r="L17" i="45"/>
  <c r="AE17" i="45"/>
  <c r="AC17" i="45"/>
  <c r="L11" i="45"/>
  <c r="AE11" i="45"/>
  <c r="L36" i="45"/>
  <c r="AC36" i="45"/>
  <c r="L24" i="45"/>
  <c r="AE24" i="45"/>
  <c r="AC24" i="45"/>
  <c r="L12" i="45"/>
  <c r="AE12" i="45"/>
  <c r="AC12" i="45"/>
  <c r="A28" i="45"/>
  <c r="C22" i="45"/>
  <c r="A22" i="45"/>
  <c r="A10" i="45"/>
  <c r="C10" i="45"/>
  <c r="C26" i="45"/>
  <c r="A26" i="45"/>
  <c r="C20" i="45"/>
  <c r="L39" i="45"/>
  <c r="AE39" i="45"/>
  <c r="AC39" i="45"/>
  <c r="L27" i="45"/>
  <c r="AC27" i="45"/>
  <c r="L21" i="45"/>
  <c r="AC21" i="45"/>
  <c r="L15" i="45"/>
  <c r="AE15" i="45"/>
  <c r="AC15" i="45"/>
  <c r="L9" i="45"/>
  <c r="AC9" i="45"/>
  <c r="L34" i="45"/>
  <c r="AC34" i="45"/>
  <c r="L28" i="45"/>
  <c r="AE28" i="45"/>
  <c r="AC28" i="45"/>
  <c r="L22" i="45"/>
  <c r="AC22" i="45"/>
  <c r="L16" i="45"/>
  <c r="AE16" i="45"/>
  <c r="AC16" i="45"/>
  <c r="L24" i="44"/>
  <c r="AE24" i="44"/>
  <c r="AC24" i="44"/>
  <c r="L18" i="44"/>
  <c r="AE18" i="44"/>
  <c r="AC18" i="44"/>
  <c r="C30" i="44"/>
  <c r="A18" i="44"/>
  <c r="C12" i="44"/>
  <c r="A12" i="44"/>
  <c r="L31" i="44"/>
  <c r="AE31" i="44"/>
  <c r="AC31" i="44"/>
  <c r="L25" i="44"/>
  <c r="AE25" i="44"/>
  <c r="AE19" i="44"/>
  <c r="AE13" i="44"/>
  <c r="AC13" i="44"/>
  <c r="L30" i="44"/>
  <c r="AE30" i="44"/>
  <c r="AC30" i="44"/>
  <c r="L12" i="44"/>
  <c r="AE12" i="44"/>
  <c r="AC12" i="44"/>
  <c r="C29" i="44"/>
  <c r="A29" i="44"/>
  <c r="C23" i="44"/>
  <c r="C17" i="44"/>
  <c r="A17" i="44"/>
  <c r="C11" i="44"/>
  <c r="A11" i="44"/>
  <c r="L34" i="44"/>
  <c r="AE34" i="44"/>
  <c r="AC34" i="44"/>
  <c r="L28" i="44"/>
  <c r="AC28" i="44"/>
  <c r="L22" i="44"/>
  <c r="AE22" i="44"/>
  <c r="L16" i="44"/>
  <c r="AC16" i="44"/>
  <c r="L10" i="44"/>
  <c r="AE10" i="44"/>
  <c r="AC10" i="44"/>
  <c r="C31" i="44"/>
  <c r="A31" i="44"/>
  <c r="C25" i="44"/>
  <c r="A25" i="44"/>
  <c r="C19" i="44"/>
  <c r="A19" i="44"/>
  <c r="C13" i="44"/>
  <c r="A13" i="44"/>
  <c r="C28" i="44"/>
  <c r="A28" i="44"/>
  <c r="A22" i="44"/>
  <c r="A16" i="44"/>
  <c r="C10" i="44"/>
  <c r="A10" i="44"/>
  <c r="L35" i="44"/>
  <c r="AE35" i="44"/>
  <c r="AC35" i="44"/>
  <c r="L29" i="44"/>
  <c r="AC29" i="44"/>
  <c r="L23" i="44"/>
  <c r="AE23" i="44"/>
  <c r="AC23" i="44"/>
  <c r="L17" i="44"/>
  <c r="AC17" i="44"/>
  <c r="L11" i="44"/>
  <c r="AE11" i="44"/>
  <c r="AC11" i="44"/>
  <c r="L32" i="44"/>
  <c r="AE32" i="44"/>
  <c r="AC32" i="44"/>
  <c r="L26" i="44"/>
  <c r="AE26" i="44"/>
  <c r="AC26" i="44"/>
  <c r="L20" i="44"/>
  <c r="AE20" i="44"/>
  <c r="AC20" i="44"/>
  <c r="L14" i="44"/>
  <c r="AE14" i="44"/>
  <c r="AC14" i="44"/>
  <c r="C27" i="44"/>
  <c r="A27" i="44"/>
  <c r="C21" i="44"/>
  <c r="A21" i="44"/>
  <c r="C15" i="44"/>
  <c r="A15" i="44"/>
  <c r="C26" i="44"/>
  <c r="C20" i="44"/>
  <c r="A20" i="44"/>
  <c r="A14" i="44"/>
  <c r="C14" i="44"/>
  <c r="AC33" i="44"/>
  <c r="L27" i="44"/>
  <c r="AE27" i="44"/>
  <c r="L15" i="44"/>
  <c r="AE15" i="44"/>
  <c r="AC15" i="44"/>
  <c r="L9" i="44"/>
  <c r="AC9" i="44"/>
  <c r="AE31" i="43"/>
  <c r="AC31" i="43"/>
  <c r="L25" i="43"/>
  <c r="AE25" i="43"/>
  <c r="AC25" i="43"/>
  <c r="L19" i="43"/>
  <c r="AE19" i="43"/>
  <c r="AC19" i="43"/>
  <c r="L13" i="43"/>
  <c r="AE13" i="43"/>
  <c r="AC13" i="43"/>
  <c r="L38" i="43"/>
  <c r="AE38" i="43"/>
  <c r="AC38" i="43"/>
  <c r="L32" i="43"/>
  <c r="AE32" i="43"/>
  <c r="AC32" i="43"/>
  <c r="L26" i="43"/>
  <c r="AE26" i="43"/>
  <c r="AC26" i="43"/>
  <c r="L20" i="43"/>
  <c r="AE20" i="43"/>
  <c r="AC20" i="43"/>
  <c r="L14" i="43"/>
  <c r="AE14" i="43"/>
  <c r="AC14" i="43"/>
  <c r="C25" i="43"/>
  <c r="A25" i="43"/>
  <c r="C13" i="43"/>
  <c r="A13" i="43"/>
  <c r="C30" i="43"/>
  <c r="A30" i="43"/>
  <c r="C18" i="43"/>
  <c r="A18" i="43"/>
  <c r="C12" i="43"/>
  <c r="A12" i="43"/>
  <c r="C29" i="43"/>
  <c r="A29" i="43"/>
  <c r="C23" i="43"/>
  <c r="A23" i="43"/>
  <c r="C17" i="43"/>
  <c r="A17" i="43"/>
  <c r="C11" i="43"/>
  <c r="A11" i="43"/>
  <c r="C31" i="43"/>
  <c r="C19" i="43"/>
  <c r="A19" i="43"/>
  <c r="C22" i="43"/>
  <c r="A22" i="43"/>
  <c r="L35" i="43"/>
  <c r="AE35" i="43"/>
  <c r="AC35" i="43"/>
  <c r="L29" i="43"/>
  <c r="AE29" i="43"/>
  <c r="AC29" i="43"/>
  <c r="L23" i="43"/>
  <c r="AC23" i="43"/>
  <c r="L17" i="43"/>
  <c r="AC17" i="43"/>
  <c r="L11" i="43"/>
  <c r="AE11" i="43"/>
  <c r="AC11" i="43"/>
  <c r="L36" i="43"/>
  <c r="AE36" i="43"/>
  <c r="AC36" i="43"/>
  <c r="L30" i="43"/>
  <c r="AC30" i="43"/>
  <c r="L24" i="43"/>
  <c r="AC24" i="43"/>
  <c r="L18" i="43"/>
  <c r="AE18" i="43"/>
  <c r="AC18" i="43"/>
  <c r="L12" i="43"/>
  <c r="AE12" i="43"/>
  <c r="AC12" i="43"/>
  <c r="A28" i="43"/>
  <c r="A10" i="43"/>
  <c r="C27" i="43"/>
  <c r="A27" i="43"/>
  <c r="C21" i="43"/>
  <c r="A21" i="43"/>
  <c r="C15" i="43"/>
  <c r="A15" i="43"/>
  <c r="C26" i="43"/>
  <c r="A26" i="43"/>
  <c r="C20" i="43"/>
  <c r="A20" i="43"/>
  <c r="L39" i="43"/>
  <c r="AE39" i="43"/>
  <c r="AC39" i="43"/>
  <c r="L33" i="43"/>
  <c r="AC33" i="43"/>
  <c r="L27" i="43"/>
  <c r="AE27" i="43"/>
  <c r="AC27" i="43"/>
  <c r="L21" i="43"/>
  <c r="L9" i="43"/>
  <c r="AE9" i="43"/>
  <c r="AC9" i="43"/>
  <c r="L34" i="43"/>
  <c r="AE34" i="43"/>
  <c r="AC34" i="43"/>
  <c r="L28" i="43"/>
  <c r="AC28" i="43"/>
  <c r="L22" i="43"/>
  <c r="AE22" i="43"/>
  <c r="AC22" i="43"/>
  <c r="L16" i="43"/>
  <c r="AC16" i="43"/>
  <c r="L10" i="43"/>
  <c r="AE10" i="43"/>
  <c r="AC10" i="43"/>
  <c r="L19" i="42"/>
  <c r="AE19" i="42"/>
  <c r="L13" i="42"/>
  <c r="AC13" i="42"/>
  <c r="AE38" i="42"/>
  <c r="AC38" i="42"/>
  <c r="L32" i="42"/>
  <c r="AE32" i="42"/>
  <c r="AC32" i="42"/>
  <c r="L26" i="42"/>
  <c r="AE26" i="42"/>
  <c r="L20" i="42"/>
  <c r="AE20" i="42"/>
  <c r="AC20" i="42"/>
  <c r="AC14" i="42"/>
  <c r="L35" i="42"/>
  <c r="AC35" i="42"/>
  <c r="L29" i="42"/>
  <c r="AE29" i="42"/>
  <c r="AC29" i="42"/>
  <c r="L23" i="42"/>
  <c r="AE23" i="42"/>
  <c r="AC23" i="42"/>
  <c r="L17" i="42"/>
  <c r="AE17" i="42"/>
  <c r="L11" i="42"/>
  <c r="AC11" i="42"/>
  <c r="L25" i="42"/>
  <c r="AE25" i="42"/>
  <c r="AC25" i="42"/>
  <c r="AC36" i="42"/>
  <c r="L30" i="42"/>
  <c r="AE30" i="42"/>
  <c r="AE18" i="42"/>
  <c r="AC18" i="42"/>
  <c r="L12" i="42"/>
  <c r="AE12" i="42"/>
  <c r="AC12" i="42"/>
  <c r="L37" i="42"/>
  <c r="AE37" i="42"/>
  <c r="AC37" i="42"/>
  <c r="L33" i="42"/>
  <c r="AE33" i="42"/>
  <c r="AC33" i="42"/>
  <c r="AE27" i="42"/>
  <c r="AC27" i="42"/>
  <c r="L21" i="42"/>
  <c r="AE21" i="42"/>
  <c r="AC21" i="42"/>
  <c r="AE15" i="42"/>
  <c r="L9" i="42"/>
  <c r="AE9" i="42"/>
  <c r="AC9" i="42"/>
  <c r="AE31" i="42"/>
  <c r="AC31" i="42"/>
  <c r="L34" i="42"/>
  <c r="AE34" i="42"/>
  <c r="AC34" i="42"/>
  <c r="L28" i="42"/>
  <c r="AE28" i="42"/>
  <c r="AC28" i="42"/>
  <c r="L22" i="42"/>
  <c r="AC22" i="42"/>
  <c r="L16" i="42"/>
  <c r="AE16" i="42"/>
  <c r="AC16" i="42"/>
  <c r="AE10" i="42"/>
  <c r="AC10" i="42"/>
  <c r="C16" i="51"/>
  <c r="A16" i="51"/>
  <c r="A32" i="51"/>
  <c r="C32" i="51"/>
  <c r="A24" i="50"/>
  <c r="C24" i="50"/>
  <c r="C24" i="49"/>
  <c r="A24" i="49"/>
  <c r="C32" i="49"/>
  <c r="A32" i="49"/>
  <c r="AA39" i="54"/>
  <c r="AC39" i="54" s="1"/>
  <c r="Q40" i="54"/>
  <c r="K40" i="54"/>
  <c r="J40" i="54"/>
  <c r="P40" i="54"/>
  <c r="AF9" i="54"/>
  <c r="AE9" i="54" s="1"/>
  <c r="AF11" i="54"/>
  <c r="AF15" i="54"/>
  <c r="AF17" i="54"/>
  <c r="AE17" i="54"/>
  <c r="AF19" i="54"/>
  <c r="AF21" i="54"/>
  <c r="AE21" i="54" s="1"/>
  <c r="AF23" i="54"/>
  <c r="AF25" i="54"/>
  <c r="AE25" i="54"/>
  <c r="AF27" i="54"/>
  <c r="AF31" i="54"/>
  <c r="AF33" i="54"/>
  <c r="AF35" i="54"/>
  <c r="AF37" i="54"/>
  <c r="AE37" i="54" s="1"/>
  <c r="AF39" i="54"/>
  <c r="AF10" i="54"/>
  <c r="AF12" i="54"/>
  <c r="AE12" i="54" s="1"/>
  <c r="AF14" i="54"/>
  <c r="AF16" i="54"/>
  <c r="AE16" i="54" s="1"/>
  <c r="AF18" i="54"/>
  <c r="AF20" i="54"/>
  <c r="AE20" i="54" s="1"/>
  <c r="AF22" i="54"/>
  <c r="AF24" i="54"/>
  <c r="AE24" i="54" s="1"/>
  <c r="AF26" i="54"/>
  <c r="AF28" i="54"/>
  <c r="AE28" i="54" s="1"/>
  <c r="AF30" i="54"/>
  <c r="AF32" i="54"/>
  <c r="AE32" i="54" s="1"/>
  <c r="AF34" i="54"/>
  <c r="AF36" i="54"/>
  <c r="AE36" i="54" s="1"/>
  <c r="AF38" i="54"/>
  <c r="AC36" i="54"/>
  <c r="AC24" i="54"/>
  <c r="AC12" i="54"/>
  <c r="AC37" i="54"/>
  <c r="AC25" i="54"/>
  <c r="AC17" i="54"/>
  <c r="AC16" i="54"/>
  <c r="AC32" i="54"/>
  <c r="AC20" i="54"/>
  <c r="AE33" i="54"/>
  <c r="AC33" i="54"/>
  <c r="AC21" i="54"/>
  <c r="AC28" i="54"/>
  <c r="B33" i="55"/>
  <c r="A33" i="55" s="1"/>
  <c r="B9" i="55"/>
  <c r="C9" i="55" s="1"/>
  <c r="B15" i="55"/>
  <c r="A15" i="55" s="1"/>
  <c r="B19" i="55"/>
  <c r="C19" i="55"/>
  <c r="B29" i="55"/>
  <c r="C29" i="55" s="1"/>
  <c r="B14" i="55"/>
  <c r="B18" i="55"/>
  <c r="A18" i="55" s="1"/>
  <c r="B28" i="55"/>
  <c r="A28" i="55" s="1"/>
  <c r="B13" i="55"/>
  <c r="C13" i="55" s="1"/>
  <c r="B17" i="55"/>
  <c r="A17" i="55" s="1"/>
  <c r="B23" i="55"/>
  <c r="C23" i="55" s="1"/>
  <c r="B27" i="55"/>
  <c r="C27" i="55" s="1"/>
  <c r="B12" i="55"/>
  <c r="A12" i="55" s="1"/>
  <c r="B22" i="55"/>
  <c r="B26" i="55"/>
  <c r="C26" i="55" s="1"/>
  <c r="B11" i="55"/>
  <c r="B21" i="55"/>
  <c r="A21" i="55" s="1"/>
  <c r="B25" i="55"/>
  <c r="B31" i="55"/>
  <c r="A31" i="55" s="1"/>
  <c r="A9" i="55"/>
  <c r="B32" i="55" s="1"/>
  <c r="B10" i="55"/>
  <c r="A10" i="55" s="1"/>
  <c r="B20" i="55"/>
  <c r="A20" i="55" s="1"/>
  <c r="AF16" i="55"/>
  <c r="AA16" i="55"/>
  <c r="L16" i="55" s="1"/>
  <c r="AE16" i="55"/>
  <c r="AF22" i="55"/>
  <c r="AE22" i="55" s="1"/>
  <c r="AA22" i="55"/>
  <c r="AF26" i="55"/>
  <c r="AA26" i="55"/>
  <c r="AE26" i="55" s="1"/>
  <c r="AF34" i="55"/>
  <c r="AA34" i="55"/>
  <c r="AC34" i="55" s="1"/>
  <c r="AF36" i="55"/>
  <c r="AA36" i="55"/>
  <c r="AC36" i="55"/>
  <c r="AF21" i="55"/>
  <c r="AA21" i="55"/>
  <c r="AE21" i="55" s="1"/>
  <c r="AF25" i="55"/>
  <c r="AA25" i="55"/>
  <c r="L25" i="55" s="1"/>
  <c r="AF31" i="55"/>
  <c r="AA31" i="55"/>
  <c r="L31" i="55" s="1"/>
  <c r="AF10" i="55"/>
  <c r="AA10" i="55"/>
  <c r="L10" i="55" s="1"/>
  <c r="AF20" i="55"/>
  <c r="AA20" i="55"/>
  <c r="L20" i="55" s="1"/>
  <c r="AF24" i="55"/>
  <c r="AA24" i="55"/>
  <c r="L24" i="55" s="1"/>
  <c r="AF30" i="55"/>
  <c r="AE30" i="55" s="1"/>
  <c r="AA30" i="55"/>
  <c r="L30" i="55" s="1"/>
  <c r="AF9" i="55"/>
  <c r="AA9" i="55"/>
  <c r="AE9" i="55" s="1"/>
  <c r="AF15" i="55"/>
  <c r="AA15" i="55"/>
  <c r="L15" i="55" s="1"/>
  <c r="AF19" i="55"/>
  <c r="AA19" i="55"/>
  <c r="AF29" i="55"/>
  <c r="AE29" i="55" s="1"/>
  <c r="AA29" i="55"/>
  <c r="L29" i="55"/>
  <c r="AF33" i="55"/>
  <c r="AA33" i="55"/>
  <c r="AE33" i="55" s="1"/>
  <c r="AF35" i="55"/>
  <c r="AA35" i="55"/>
  <c r="AC35" i="55"/>
  <c r="AF37" i="55"/>
  <c r="AA37" i="55"/>
  <c r="L37" i="55" s="1"/>
  <c r="AF39" i="55"/>
  <c r="AA39" i="55"/>
  <c r="AC39" i="55" s="1"/>
  <c r="AF14" i="55"/>
  <c r="AA14" i="55"/>
  <c r="AC14" i="55" s="1"/>
  <c r="AE14" i="55"/>
  <c r="AF18" i="55"/>
  <c r="AA18" i="55"/>
  <c r="L18" i="55" s="1"/>
  <c r="AF28" i="55"/>
  <c r="AA28" i="55"/>
  <c r="AC28" i="55" s="1"/>
  <c r="L28" i="55"/>
  <c r="AF32" i="55"/>
  <c r="AA32" i="55"/>
  <c r="L32" i="55" s="1"/>
  <c r="AF38" i="55"/>
  <c r="AA38" i="55"/>
  <c r="AE38" i="55" s="1"/>
  <c r="AF13" i="55"/>
  <c r="AA13" i="55"/>
  <c r="AE13" i="55" s="1"/>
  <c r="AF17" i="55"/>
  <c r="AA17" i="55"/>
  <c r="L17" i="55" s="1"/>
  <c r="AF23" i="55"/>
  <c r="AA23" i="55"/>
  <c r="AC23" i="55" s="1"/>
  <c r="AF27" i="55"/>
  <c r="AA27" i="55"/>
  <c r="C33" i="55"/>
  <c r="N40" i="55"/>
  <c r="A19" i="55"/>
  <c r="C22" i="55"/>
  <c r="A22" i="55"/>
  <c r="C28" i="55"/>
  <c r="C21" i="55"/>
  <c r="C31" i="55"/>
  <c r="C20" i="55"/>
  <c r="C25" i="55"/>
  <c r="A25" i="55"/>
  <c r="C14" i="55"/>
  <c r="A14" i="55"/>
  <c r="C11" i="55"/>
  <c r="A11" i="55"/>
  <c r="C17" i="55"/>
  <c r="L26" i="55"/>
  <c r="AE28" i="55"/>
  <c r="AC15" i="55"/>
  <c r="L36" i="55"/>
  <c r="AE36" i="55"/>
  <c r="L22" i="55"/>
  <c r="AC22" i="55"/>
  <c r="AE37" i="55"/>
  <c r="AC37" i="55"/>
  <c r="L9" i="55"/>
  <c r="AE20" i="55"/>
  <c r="AC31" i="55"/>
  <c r="L27" i="55"/>
  <c r="L14" i="55"/>
  <c r="AE35" i="55"/>
  <c r="L19" i="55"/>
  <c r="AC10" i="55"/>
  <c r="AC32" i="55"/>
  <c r="L31" i="45"/>
  <c r="AC31" i="45"/>
  <c r="L35" i="55"/>
  <c r="AC29" i="55"/>
  <c r="L23" i="55"/>
  <c r="A32" i="50"/>
  <c r="L33" i="44"/>
  <c r="L12" i="49"/>
  <c r="AC12" i="49"/>
  <c r="L39" i="54"/>
  <c r="AE39" i="54"/>
  <c r="AA10" i="48"/>
  <c r="AF10" i="48"/>
  <c r="AA19" i="48"/>
  <c r="AF19" i="48"/>
  <c r="N40" i="49"/>
  <c r="O40" i="49"/>
  <c r="AF13" i="50"/>
  <c r="AA13" i="50"/>
  <c r="AC13" i="50" s="1"/>
  <c r="B16" i="46"/>
  <c r="A16" i="46" s="1"/>
  <c r="AA9" i="49"/>
  <c r="AE9" i="49" s="1"/>
  <c r="AF37" i="53"/>
  <c r="AE37" i="53" s="1"/>
  <c r="AF29" i="53"/>
  <c r="AF21" i="53"/>
  <c r="AE21" i="53" s="1"/>
  <c r="AF13" i="53"/>
  <c r="J40" i="46"/>
  <c r="K40" i="46"/>
  <c r="Q40" i="47"/>
  <c r="K40" i="47"/>
  <c r="J40" i="47"/>
  <c r="J40" i="48"/>
  <c r="AF13" i="48"/>
  <c r="AE13" i="48"/>
  <c r="AA15" i="48"/>
  <c r="L15" i="48" s="1"/>
  <c r="AF15" i="48"/>
  <c r="Q40" i="49"/>
  <c r="Q40" i="50"/>
  <c r="B33" i="51"/>
  <c r="B34" i="51" s="1"/>
  <c r="B10" i="51"/>
  <c r="A10" i="51" s="1"/>
  <c r="B14" i="51"/>
  <c r="C14" i="51" s="1"/>
  <c r="B19" i="51"/>
  <c r="C19" i="51" s="1"/>
  <c r="B23" i="51"/>
  <c r="A23" i="51" s="1"/>
  <c r="B28" i="51"/>
  <c r="C28" i="51" s="1"/>
  <c r="N40" i="51"/>
  <c r="O40" i="42"/>
  <c r="AA39" i="42"/>
  <c r="AC39" i="42" s="1"/>
  <c r="Q40" i="43"/>
  <c r="P40" i="43"/>
  <c r="Q40" i="46"/>
  <c r="P40" i="47"/>
  <c r="AA11" i="48"/>
  <c r="AC11" i="48" s="1"/>
  <c r="AF11" i="48"/>
  <c r="AA18" i="48"/>
  <c r="L18" i="48" s="1"/>
  <c r="AF18" i="48"/>
  <c r="AE18" i="48" s="1"/>
  <c r="B33" i="49"/>
  <c r="C33" i="49" s="1"/>
  <c r="B10" i="49"/>
  <c r="C10" i="49" s="1"/>
  <c r="B14" i="49"/>
  <c r="A14" i="49" s="1"/>
  <c r="B19" i="49"/>
  <c r="C19" i="49"/>
  <c r="B23" i="49"/>
  <c r="A23" i="49" s="1"/>
  <c r="B28" i="49"/>
  <c r="A28" i="49"/>
  <c r="AF16" i="50"/>
  <c r="AE16" i="50" s="1"/>
  <c r="AA16" i="50"/>
  <c r="Q40" i="51"/>
  <c r="J40" i="51"/>
  <c r="K40" i="51"/>
  <c r="B33" i="52"/>
  <c r="A33" i="52" s="1"/>
  <c r="A9" i="52"/>
  <c r="B32" i="52" s="1"/>
  <c r="B11" i="52"/>
  <c r="B15" i="52"/>
  <c r="B19" i="52"/>
  <c r="C19" i="52" s="1"/>
  <c r="B23" i="52"/>
  <c r="C23" i="52" s="1"/>
  <c r="B27" i="52"/>
  <c r="C27" i="52" s="1"/>
  <c r="B31" i="52"/>
  <c r="A31" i="52" s="1"/>
  <c r="O40" i="54"/>
  <c r="AF24" i="51"/>
  <c r="AE24" i="51" s="1"/>
  <c r="AA14" i="48"/>
  <c r="L14" i="48" s="1"/>
  <c r="AF14" i="48"/>
  <c r="O40" i="50"/>
  <c r="O40" i="51"/>
  <c r="P40" i="53"/>
  <c r="Q40" i="53"/>
  <c r="K40" i="45"/>
  <c r="K40" i="48"/>
  <c r="P40" i="48"/>
  <c r="AF12" i="48"/>
  <c r="AE12" i="48" s="1"/>
  <c r="AF16" i="48"/>
  <c r="K40" i="49"/>
  <c r="Q40" i="55"/>
  <c r="P40" i="55"/>
  <c r="C23" i="49"/>
  <c r="B34" i="49"/>
  <c r="B35" i="49" s="1"/>
  <c r="C33" i="51"/>
  <c r="L9" i="49"/>
  <c r="AC9" i="49"/>
  <c r="L16" i="50"/>
  <c r="AC16" i="50"/>
  <c r="C16" i="46"/>
  <c r="L10" i="48"/>
  <c r="AC14" i="48"/>
  <c r="C15" i="52"/>
  <c r="A15" i="52"/>
  <c r="AC18" i="48"/>
  <c r="A11" i="52"/>
  <c r="C11" i="52"/>
  <c r="C28" i="49"/>
  <c r="AC19" i="48"/>
  <c r="A25" i="51"/>
  <c r="C12" i="51"/>
  <c r="A19" i="49"/>
  <c r="A27" i="45"/>
  <c r="B24" i="44"/>
  <c r="C24" i="44" s="1"/>
  <c r="B29" i="42"/>
  <c r="A29" i="42" s="1"/>
  <c r="B26" i="42"/>
  <c r="A26" i="42" s="1"/>
  <c r="B22" i="42"/>
  <c r="C22" i="42" s="1"/>
  <c r="B18" i="42"/>
  <c r="A18" i="42" s="1"/>
  <c r="B14" i="42"/>
  <c r="A14" i="42" s="1"/>
  <c r="B31" i="42"/>
  <c r="A31" i="42" s="1"/>
  <c r="B28" i="42"/>
  <c r="A28" i="42" s="1"/>
  <c r="B25" i="42"/>
  <c r="B21" i="42"/>
  <c r="B13" i="42"/>
  <c r="A13" i="42" s="1"/>
  <c r="B10" i="42"/>
  <c r="C10" i="42" s="1"/>
  <c r="B33" i="42"/>
  <c r="C33" i="42" s="1"/>
  <c r="B20" i="42"/>
  <c r="C20" i="42" s="1"/>
  <c r="A20" i="42"/>
  <c r="B17" i="42"/>
  <c r="A17" i="42" s="1"/>
  <c r="B12" i="42"/>
  <c r="A12" i="42" s="1"/>
  <c r="A9" i="42"/>
  <c r="B32" i="42" s="1"/>
  <c r="C32" i="42" s="1"/>
  <c r="B30" i="42"/>
  <c r="C30" i="42" s="1"/>
  <c r="B27" i="42"/>
  <c r="C27" i="42" s="1"/>
  <c r="B23" i="42"/>
  <c r="C23" i="42" s="1"/>
  <c r="B19" i="42"/>
  <c r="C19" i="42" s="1"/>
  <c r="B15" i="42"/>
  <c r="A15" i="42" s="1"/>
  <c r="B11" i="42"/>
  <c r="C11" i="42" s="1"/>
  <c r="A25" i="42"/>
  <c r="C25" i="42"/>
  <c r="C12" i="42"/>
  <c r="C26" i="42"/>
  <c r="B24" i="42"/>
  <c r="A24" i="42" s="1"/>
  <c r="A11" i="42"/>
  <c r="C21" i="42"/>
  <c r="A21" i="42"/>
  <c r="B33" i="53"/>
  <c r="A33" i="53" s="1"/>
  <c r="A11" i="47"/>
  <c r="B24" i="47"/>
  <c r="B28" i="47"/>
  <c r="C28" i="47" s="1"/>
  <c r="B22" i="47"/>
  <c r="A22" i="47" s="1"/>
  <c r="B17" i="47"/>
  <c r="C17" i="47" s="1"/>
  <c r="B10" i="47"/>
  <c r="C10" i="47" s="1"/>
  <c r="A29" i="47"/>
  <c r="A12" i="47"/>
  <c r="B27" i="47"/>
  <c r="A27" i="47" s="1"/>
  <c r="B21" i="47"/>
  <c r="A21" i="47" s="1"/>
  <c r="B15" i="47"/>
  <c r="C15" i="47" s="1"/>
  <c r="B16" i="47"/>
  <c r="C16" i="47" s="1"/>
  <c r="B26" i="47"/>
  <c r="A26" i="47" s="1"/>
  <c r="B20" i="47"/>
  <c r="A20" i="47" s="1"/>
  <c r="B14" i="47"/>
  <c r="C14" i="47" s="1"/>
  <c r="B9" i="47"/>
  <c r="C9" i="47"/>
  <c r="B31" i="47"/>
  <c r="C31" i="47" s="1"/>
  <c r="B25" i="47"/>
  <c r="A25" i="47" s="1"/>
  <c r="B19" i="47"/>
  <c r="A19" i="47" s="1"/>
  <c r="A9" i="45"/>
  <c r="B32" i="45" s="1"/>
  <c r="C29" i="42"/>
  <c r="A33" i="42"/>
  <c r="B34" i="42"/>
  <c r="A34" i="42" s="1"/>
  <c r="A31" i="47"/>
  <c r="C19" i="47"/>
  <c r="A15" i="47"/>
  <c r="A14" i="47"/>
  <c r="C21" i="47"/>
  <c r="A28" i="47"/>
  <c r="A16" i="47"/>
  <c r="C24" i="47"/>
  <c r="A24" i="47"/>
  <c r="B24" i="45"/>
  <c r="C24" i="45" s="1"/>
  <c r="L21" i="55" l="1"/>
  <c r="AE36" i="42"/>
  <c r="L9" i="54"/>
  <c r="AC9" i="54"/>
  <c r="AA13" i="54"/>
  <c r="AF13" i="54"/>
  <c r="AE13" i="54" s="1"/>
  <c r="AA29" i="54"/>
  <c r="AF29" i="54"/>
  <c r="AE29" i="54" s="1"/>
  <c r="B34" i="53"/>
  <c r="B35" i="53" s="1"/>
  <c r="A30" i="42"/>
  <c r="AE31" i="55"/>
  <c r="A27" i="55"/>
  <c r="AF22" i="52"/>
  <c r="AA22" i="52"/>
  <c r="A28" i="51"/>
  <c r="C13" i="42"/>
  <c r="C31" i="42"/>
  <c r="AE14" i="48"/>
  <c r="A33" i="49"/>
  <c r="AC30" i="55"/>
  <c r="AC24" i="55"/>
  <c r="AC20" i="55"/>
  <c r="L15" i="42"/>
  <c r="A14" i="43"/>
  <c r="A24" i="46"/>
  <c r="C16" i="49"/>
  <c r="A16" i="49"/>
  <c r="AF34" i="50"/>
  <c r="AA34" i="50"/>
  <c r="AE24" i="55"/>
  <c r="AC38" i="55"/>
  <c r="L38" i="55"/>
  <c r="A27" i="42"/>
  <c r="A34" i="49"/>
  <c r="AE27" i="55"/>
  <c r="AC27" i="55"/>
  <c r="AE9" i="44"/>
  <c r="AE13" i="50"/>
  <c r="C12" i="55"/>
  <c r="AC26" i="55"/>
  <c r="AF28" i="47"/>
  <c r="AA28" i="47"/>
  <c r="AF23" i="48"/>
  <c r="AA23" i="48"/>
  <c r="AA36" i="48"/>
  <c r="AF36" i="48"/>
  <c r="C24" i="42"/>
  <c r="A10" i="42"/>
  <c r="AC24" i="42"/>
  <c r="AA21" i="44"/>
  <c r="AF21" i="44"/>
  <c r="L13" i="50"/>
  <c r="AC15" i="48"/>
  <c r="AE19" i="48"/>
  <c r="AC16" i="55"/>
  <c r="AC17" i="55"/>
  <c r="A13" i="55"/>
  <c r="L24" i="42"/>
  <c r="AE39" i="51"/>
  <c r="AC39" i="51"/>
  <c r="AA22" i="53"/>
  <c r="AF22" i="53"/>
  <c r="A10" i="47"/>
  <c r="C34" i="42"/>
  <c r="C14" i="42"/>
  <c r="B16" i="42"/>
  <c r="A33" i="51"/>
  <c r="AC21" i="55"/>
  <c r="AE17" i="55"/>
  <c r="AC33" i="55"/>
  <c r="C15" i="55"/>
  <c r="C16" i="50"/>
  <c r="N40" i="43"/>
  <c r="AA16" i="51"/>
  <c r="AF16" i="51"/>
  <c r="AE10" i="48"/>
  <c r="AE19" i="55"/>
  <c r="AE14" i="42"/>
  <c r="AC21" i="43"/>
  <c r="AC19" i="44"/>
  <c r="AC38" i="45"/>
  <c r="A23" i="47"/>
  <c r="B24" i="51"/>
  <c r="A28" i="53"/>
  <c r="J40" i="42"/>
  <c r="AA15" i="43"/>
  <c r="AF16" i="44"/>
  <c r="AE16" i="44" s="1"/>
  <c r="O40" i="47"/>
  <c r="AF20" i="47"/>
  <c r="AA20" i="47"/>
  <c r="AA17" i="49"/>
  <c r="AA30" i="50"/>
  <c r="AF30" i="50"/>
  <c r="AA27" i="52"/>
  <c r="AF27" i="52"/>
  <c r="AA25" i="53"/>
  <c r="AF25" i="53"/>
  <c r="AE25" i="46"/>
  <c r="Q40" i="42"/>
  <c r="AA37" i="43"/>
  <c r="AF27" i="48"/>
  <c r="AA27" i="48"/>
  <c r="N40" i="52"/>
  <c r="AF10" i="47"/>
  <c r="AA10" i="47"/>
  <c r="AF38" i="49"/>
  <c r="AA38" i="49"/>
  <c r="AA29" i="50"/>
  <c r="AF29" i="50"/>
  <c r="AA26" i="52"/>
  <c r="AF26" i="52"/>
  <c r="AA28" i="53"/>
  <c r="AF28" i="53"/>
  <c r="AC12" i="48"/>
  <c r="L12" i="48"/>
  <c r="AF22" i="48"/>
  <c r="AA22" i="48"/>
  <c r="AF35" i="48"/>
  <c r="AA35" i="48"/>
  <c r="AF18" i="50"/>
  <c r="AA18" i="50"/>
  <c r="AA13" i="52"/>
  <c r="AF13" i="52"/>
  <c r="AE21" i="52"/>
  <c r="AE21" i="46"/>
  <c r="AE28" i="44"/>
  <c r="AF30" i="46"/>
  <c r="AA30" i="46"/>
  <c r="AF38" i="46"/>
  <c r="AA38" i="46"/>
  <c r="AA9" i="47"/>
  <c r="AA39" i="48"/>
  <c r="AF39" i="48"/>
  <c r="B33" i="50"/>
  <c r="A33" i="50" s="1"/>
  <c r="B18" i="50"/>
  <c r="B31" i="50"/>
  <c r="B21" i="50"/>
  <c r="B10" i="50"/>
  <c r="B23" i="50"/>
  <c r="B11" i="50"/>
  <c r="B25" i="50"/>
  <c r="B12" i="50"/>
  <c r="B26" i="50"/>
  <c r="B14" i="50"/>
  <c r="B28" i="50"/>
  <c r="B15" i="50"/>
  <c r="B29" i="50"/>
  <c r="AF28" i="50"/>
  <c r="AA28" i="50"/>
  <c r="O40" i="44"/>
  <c r="AF27" i="51"/>
  <c r="AA27" i="51"/>
  <c r="AF29" i="52"/>
  <c r="AA29" i="52"/>
  <c r="AE23" i="53"/>
  <c r="AA27" i="53"/>
  <c r="AF27" i="53"/>
  <c r="B16" i="43"/>
  <c r="AF26" i="47"/>
  <c r="AA26" i="47"/>
  <c r="AF35" i="47"/>
  <c r="AA35" i="47"/>
  <c r="O40" i="48"/>
  <c r="N40" i="48"/>
  <c r="AA16" i="48"/>
  <c r="AF21" i="48"/>
  <c r="AA21" i="48"/>
  <c r="J40" i="50"/>
  <c r="AA17" i="50"/>
  <c r="AA31" i="53"/>
  <c r="AF31" i="53"/>
  <c r="AE28" i="52"/>
  <c r="AE16" i="46"/>
  <c r="AF12" i="50"/>
  <c r="AE12" i="50" s="1"/>
  <c r="AF36" i="50"/>
  <c r="AA36" i="50"/>
  <c r="AA21" i="51"/>
  <c r="AA13" i="53"/>
  <c r="AF21" i="47"/>
  <c r="AA21" i="47"/>
  <c r="AF25" i="47"/>
  <c r="AA25" i="47"/>
  <c r="AA17" i="53"/>
  <c r="AF17" i="53"/>
  <c r="AE11" i="42"/>
  <c r="O40" i="43"/>
  <c r="AF11" i="51"/>
  <c r="AA11" i="51"/>
  <c r="AF19" i="52"/>
  <c r="AA19" i="52"/>
  <c r="J40" i="53"/>
  <c r="N40" i="53"/>
  <c r="B24" i="43"/>
  <c r="AF16" i="47"/>
  <c r="AA16" i="47"/>
  <c r="P40" i="49"/>
  <c r="AF35" i="50"/>
  <c r="AA35" i="50"/>
  <c r="AA23" i="52"/>
  <c r="AF23" i="52"/>
  <c r="N40" i="50"/>
  <c r="K40" i="43"/>
  <c r="AA14" i="46"/>
  <c r="N40" i="47"/>
  <c r="AA25" i="48"/>
  <c r="AA11" i="53"/>
  <c r="AA35" i="53"/>
  <c r="AA11" i="54"/>
  <c r="AE11" i="54" s="1"/>
  <c r="AA15" i="54"/>
  <c r="AA19" i="54"/>
  <c r="AE19" i="54" s="1"/>
  <c r="AA23" i="54"/>
  <c r="AA27" i="54"/>
  <c r="AA31" i="54"/>
  <c r="AA35" i="54"/>
  <c r="AA29" i="45"/>
  <c r="AA33" i="45"/>
  <c r="AA23" i="47"/>
  <c r="N40" i="54"/>
  <c r="O40" i="53"/>
  <c r="AA24" i="53"/>
  <c r="AA15" i="49"/>
  <c r="AA32" i="51"/>
  <c r="AA9" i="52"/>
  <c r="AA29" i="53"/>
  <c r="AA10" i="54"/>
  <c r="AA14" i="54"/>
  <c r="AA18" i="54"/>
  <c r="AA22" i="54"/>
  <c r="AA26" i="54"/>
  <c r="AA30" i="54"/>
  <c r="AA34" i="54"/>
  <c r="AA38" i="54"/>
  <c r="O40" i="52"/>
  <c r="AE24" i="43"/>
  <c r="J40" i="45"/>
  <c r="AA17" i="46"/>
  <c r="AA35" i="46"/>
  <c r="AA39" i="46"/>
  <c r="AA11" i="47"/>
  <c r="AA14" i="50"/>
  <c r="AA38" i="52"/>
  <c r="AA9" i="53"/>
  <c r="AA18" i="53"/>
  <c r="AA33" i="53"/>
  <c r="J40" i="43"/>
  <c r="AA19" i="45"/>
  <c r="AA23" i="45"/>
  <c r="AA35" i="45"/>
  <c r="P40" i="46"/>
  <c r="AE10" i="45"/>
  <c r="Q40" i="45"/>
  <c r="AA10" i="45"/>
  <c r="AA18" i="45"/>
  <c r="AA30" i="45"/>
  <c r="AA31" i="48"/>
  <c r="AA25" i="51"/>
  <c r="AA31" i="52"/>
  <c r="AF12" i="55"/>
  <c r="AA12" i="55"/>
  <c r="L12" i="55" s="1"/>
  <c r="O40" i="55"/>
  <c r="AF11" i="55"/>
  <c r="AA11" i="55"/>
  <c r="M11" i="55" s="1"/>
  <c r="A32" i="43"/>
  <c r="C32" i="43"/>
  <c r="C18" i="42"/>
  <c r="C10" i="51"/>
  <c r="A14" i="51"/>
  <c r="C17" i="42"/>
  <c r="C31" i="52"/>
  <c r="AE15" i="48"/>
  <c r="AC18" i="55"/>
  <c r="AE32" i="55"/>
  <c r="AC19" i="55"/>
  <c r="AC13" i="55"/>
  <c r="AE34" i="55"/>
  <c r="AE18" i="55"/>
  <c r="L33" i="55"/>
  <c r="AF11" i="46"/>
  <c r="AA11" i="46"/>
  <c r="AF34" i="48"/>
  <c r="AA34" i="48"/>
  <c r="AA20" i="52"/>
  <c r="AF20" i="52"/>
  <c r="AF30" i="52"/>
  <c r="AA30" i="52"/>
  <c r="B34" i="52"/>
  <c r="A17" i="47"/>
  <c r="C15" i="42"/>
  <c r="A22" i="42"/>
  <c r="A27" i="52"/>
  <c r="AE39" i="42"/>
  <c r="C33" i="52"/>
  <c r="L11" i="48"/>
  <c r="B35" i="42"/>
  <c r="A35" i="42" s="1"/>
  <c r="A23" i="42"/>
  <c r="B34" i="55"/>
  <c r="L19" i="48"/>
  <c r="A10" i="49"/>
  <c r="AC10" i="48"/>
  <c r="A19" i="52"/>
  <c r="AE11" i="48"/>
  <c r="AE15" i="55"/>
  <c r="L34" i="55"/>
  <c r="AC9" i="55"/>
  <c r="L39" i="55"/>
  <c r="A29" i="55"/>
  <c r="AE23" i="55"/>
  <c r="L13" i="55"/>
  <c r="AE39" i="55"/>
  <c r="C16" i="48"/>
  <c r="AE17" i="44"/>
  <c r="AA25" i="49"/>
  <c r="AF25" i="49"/>
  <c r="AC23" i="50"/>
  <c r="AA20" i="53"/>
  <c r="AF20" i="53"/>
  <c r="AA32" i="53"/>
  <c r="AF32" i="53"/>
  <c r="AE10" i="55"/>
  <c r="A26" i="55"/>
  <c r="AE27" i="45"/>
  <c r="AF26" i="51"/>
  <c r="AA26" i="51"/>
  <c r="AF12" i="52"/>
  <c r="AA12" i="52"/>
  <c r="L13" i="48"/>
  <c r="AC13" i="48"/>
  <c r="AA25" i="50"/>
  <c r="AF25" i="50"/>
  <c r="AF39" i="50"/>
  <c r="AA39" i="50"/>
  <c r="C34" i="49"/>
  <c r="AC25" i="55"/>
  <c r="AE25" i="55"/>
  <c r="AF29" i="47"/>
  <c r="AA29" i="47"/>
  <c r="AF39" i="47"/>
  <c r="AA39" i="47"/>
  <c r="AF16" i="52"/>
  <c r="AA16" i="52"/>
  <c r="AA14" i="53"/>
  <c r="AF14" i="53"/>
  <c r="AA26" i="53"/>
  <c r="AF26" i="53"/>
  <c r="AA38" i="53"/>
  <c r="AF38" i="53"/>
  <c r="L39" i="42"/>
  <c r="L40" i="42" s="1"/>
  <c r="A24" i="45"/>
  <c r="C26" i="47"/>
  <c r="A19" i="42"/>
  <c r="B16" i="52"/>
  <c r="C10" i="55"/>
  <c r="J40" i="44"/>
  <c r="AA36" i="44"/>
  <c r="L36" i="44" s="1"/>
  <c r="N40" i="44"/>
  <c r="Q40" i="48"/>
  <c r="AA13" i="49"/>
  <c r="AA26" i="49"/>
  <c r="AA15" i="50"/>
  <c r="AA19" i="50"/>
  <c r="AF19" i="50"/>
  <c r="AF23" i="50"/>
  <c r="AE23" i="50" s="1"/>
  <c r="J40" i="52"/>
  <c r="P40" i="52"/>
  <c r="AA17" i="48"/>
  <c r="AA18" i="49"/>
  <c r="AA11" i="50"/>
  <c r="AF14" i="50"/>
  <c r="AE14" i="50" s="1"/>
  <c r="P40" i="45"/>
  <c r="AF9" i="48"/>
  <c r="AE9" i="48" s="1"/>
  <c r="P40" i="50"/>
  <c r="K40" i="50"/>
  <c r="AF17" i="50"/>
  <c r="AE17" i="50" s="1"/>
  <c r="Q40" i="52"/>
  <c r="K40" i="53"/>
  <c r="K40" i="52"/>
  <c r="Q40" i="44"/>
  <c r="AF38" i="44"/>
  <c r="AA38" i="44"/>
  <c r="AF37" i="44"/>
  <c r="AA37" i="44"/>
  <c r="AA39" i="44"/>
  <c r="AF39" i="44"/>
  <c r="AE36" i="44"/>
  <c r="AC36" i="44"/>
  <c r="P40" i="44"/>
  <c r="B24" i="53"/>
  <c r="B32" i="53"/>
  <c r="B16" i="53"/>
  <c r="C33" i="53"/>
  <c r="A32" i="52"/>
  <c r="C32" i="52"/>
  <c r="B24" i="52"/>
  <c r="A23" i="52"/>
  <c r="C34" i="51"/>
  <c r="A34" i="51"/>
  <c r="B35" i="51"/>
  <c r="A19" i="51"/>
  <c r="C23" i="51"/>
  <c r="C35" i="49"/>
  <c r="A35" i="49"/>
  <c r="B36" i="49"/>
  <c r="C14" i="49"/>
  <c r="A33" i="48"/>
  <c r="C33" i="48"/>
  <c r="B34" i="48"/>
  <c r="A32" i="48"/>
  <c r="C32" i="48"/>
  <c r="A32" i="47"/>
  <c r="C32" i="47"/>
  <c r="C13" i="47"/>
  <c r="A13" i="47"/>
  <c r="C27" i="47"/>
  <c r="C22" i="47"/>
  <c r="B33" i="47"/>
  <c r="C25" i="47"/>
  <c r="C20" i="47"/>
  <c r="C18" i="47"/>
  <c r="C32" i="46"/>
  <c r="A32" i="46"/>
  <c r="B34" i="46"/>
  <c r="A33" i="46"/>
  <c r="C33" i="46"/>
  <c r="C32" i="45"/>
  <c r="A32" i="45"/>
  <c r="B34" i="45"/>
  <c r="C33" i="45"/>
  <c r="A33" i="45"/>
  <c r="B16" i="45"/>
  <c r="C33" i="44"/>
  <c r="B34" i="44"/>
  <c r="A33" i="44"/>
  <c r="A32" i="44"/>
  <c r="C32" i="44"/>
  <c r="A24" i="44"/>
  <c r="B34" i="43"/>
  <c r="A33" i="43"/>
  <c r="C33" i="43"/>
  <c r="A32" i="55"/>
  <c r="C32" i="55"/>
  <c r="C30" i="55"/>
  <c r="A30" i="55"/>
  <c r="B35" i="55"/>
  <c r="C18" i="55"/>
  <c r="A23" i="55"/>
  <c r="B16" i="55"/>
  <c r="B24" i="55"/>
  <c r="A32" i="42"/>
  <c r="C28" i="42"/>
  <c r="L30" i="54" l="1"/>
  <c r="AC30" i="54"/>
  <c r="AE30" i="54"/>
  <c r="C15" i="50"/>
  <c r="A15" i="50"/>
  <c r="AE31" i="48"/>
  <c r="L31" i="48"/>
  <c r="AC31" i="48"/>
  <c r="AE18" i="53"/>
  <c r="AC18" i="53"/>
  <c r="L18" i="53"/>
  <c r="L34" i="54"/>
  <c r="AE34" i="54"/>
  <c r="AC34" i="54"/>
  <c r="L35" i="53"/>
  <c r="AC35" i="53"/>
  <c r="AE35" i="53"/>
  <c r="AC16" i="47"/>
  <c r="L16" i="47"/>
  <c r="AE16" i="47"/>
  <c r="L17" i="53"/>
  <c r="AE17" i="53"/>
  <c r="AC17" i="53"/>
  <c r="C29" i="50"/>
  <c r="A29" i="50"/>
  <c r="C18" i="50"/>
  <c r="A18" i="50"/>
  <c r="L9" i="53"/>
  <c r="AC9" i="53"/>
  <c r="AE9" i="53"/>
  <c r="L15" i="43"/>
  <c r="AE15" i="43"/>
  <c r="AC15" i="43"/>
  <c r="AC18" i="45"/>
  <c r="AE18" i="45"/>
  <c r="L18" i="45"/>
  <c r="AC38" i="52"/>
  <c r="L38" i="52"/>
  <c r="AE38" i="52"/>
  <c r="L26" i="54"/>
  <c r="AE26" i="54"/>
  <c r="AC26" i="54"/>
  <c r="AE23" i="47"/>
  <c r="L23" i="47"/>
  <c r="AC23" i="47"/>
  <c r="AE25" i="48"/>
  <c r="L25" i="48"/>
  <c r="AC25" i="48"/>
  <c r="C24" i="43"/>
  <c r="A24" i="43"/>
  <c r="L17" i="50"/>
  <c r="AC17" i="50"/>
  <c r="C28" i="50"/>
  <c r="A28" i="50"/>
  <c r="L18" i="50"/>
  <c r="AE18" i="50"/>
  <c r="AC18" i="50"/>
  <c r="AC25" i="47"/>
  <c r="AE25" i="47"/>
  <c r="L25" i="47"/>
  <c r="AC10" i="45"/>
  <c r="L10" i="45"/>
  <c r="L14" i="50"/>
  <c r="AC14" i="50"/>
  <c r="L22" i="54"/>
  <c r="AC22" i="54"/>
  <c r="AE22" i="54"/>
  <c r="L33" i="45"/>
  <c r="AE33" i="45"/>
  <c r="AC33" i="45"/>
  <c r="AC21" i="47"/>
  <c r="AE21" i="47"/>
  <c r="L21" i="47"/>
  <c r="AC27" i="53"/>
  <c r="L27" i="53"/>
  <c r="AE27" i="53"/>
  <c r="C14" i="50"/>
  <c r="A14" i="50"/>
  <c r="AE39" i="48"/>
  <c r="AC39" i="48"/>
  <c r="L39" i="48"/>
  <c r="AC29" i="50"/>
  <c r="L29" i="50"/>
  <c r="AE29" i="50"/>
  <c r="AE25" i="53"/>
  <c r="AC25" i="53"/>
  <c r="L25" i="53"/>
  <c r="L29" i="54"/>
  <c r="AC29" i="54"/>
  <c r="L26" i="52"/>
  <c r="AC26" i="52"/>
  <c r="AE26" i="52"/>
  <c r="AC11" i="47"/>
  <c r="L11" i="47"/>
  <c r="AE11" i="47"/>
  <c r="L18" i="54"/>
  <c r="AE18" i="54"/>
  <c r="AC18" i="54"/>
  <c r="AC29" i="45"/>
  <c r="L29" i="45"/>
  <c r="AE29" i="45"/>
  <c r="AE14" i="46"/>
  <c r="L14" i="46"/>
  <c r="AC14" i="46"/>
  <c r="AE21" i="48"/>
  <c r="AC21" i="48"/>
  <c r="L21" i="48"/>
  <c r="A26" i="50"/>
  <c r="C26" i="50"/>
  <c r="AC9" i="47"/>
  <c r="L9" i="47"/>
  <c r="AE9" i="47"/>
  <c r="AE35" i="48"/>
  <c r="L35" i="48"/>
  <c r="AC35" i="48"/>
  <c r="L38" i="49"/>
  <c r="AE38" i="49"/>
  <c r="AC38" i="49"/>
  <c r="C24" i="51"/>
  <c r="A24" i="51"/>
  <c r="AC22" i="53"/>
  <c r="L22" i="53"/>
  <c r="AE22" i="53"/>
  <c r="AE34" i="50"/>
  <c r="L34" i="50"/>
  <c r="AC34" i="50"/>
  <c r="AE13" i="52"/>
  <c r="AC13" i="52"/>
  <c r="L13" i="52"/>
  <c r="AC39" i="46"/>
  <c r="AE39" i="46"/>
  <c r="L39" i="46"/>
  <c r="L14" i="54"/>
  <c r="AC14" i="54"/>
  <c r="L35" i="54"/>
  <c r="AC35" i="54"/>
  <c r="AE19" i="52"/>
  <c r="AC19" i="52"/>
  <c r="L19" i="52"/>
  <c r="L13" i="53"/>
  <c r="AC13" i="53"/>
  <c r="AC29" i="52"/>
  <c r="AE29" i="52"/>
  <c r="L29" i="52"/>
  <c r="C12" i="50"/>
  <c r="A12" i="50"/>
  <c r="AE38" i="46"/>
  <c r="L38" i="46"/>
  <c r="AC38" i="46"/>
  <c r="AE27" i="52"/>
  <c r="L27" i="52"/>
  <c r="AC27" i="52"/>
  <c r="L21" i="44"/>
  <c r="AE21" i="44"/>
  <c r="AC21" i="44"/>
  <c r="L13" i="54"/>
  <c r="AC13" i="54"/>
  <c r="L35" i="46"/>
  <c r="AE35" i="46"/>
  <c r="AC35" i="46"/>
  <c r="L10" i="54"/>
  <c r="AC10" i="54"/>
  <c r="L31" i="54"/>
  <c r="AC31" i="54"/>
  <c r="AE31" i="54"/>
  <c r="L21" i="51"/>
  <c r="AE21" i="51"/>
  <c r="AC21" i="51"/>
  <c r="L16" i="48"/>
  <c r="AE16" i="48"/>
  <c r="AC16" i="48"/>
  <c r="A25" i="50"/>
  <c r="C25" i="50"/>
  <c r="AE22" i="48"/>
  <c r="L22" i="48"/>
  <c r="AC22" i="48"/>
  <c r="L10" i="47"/>
  <c r="AE10" i="47"/>
  <c r="AC10" i="47"/>
  <c r="L31" i="53"/>
  <c r="AC31" i="53"/>
  <c r="AE31" i="53"/>
  <c r="L35" i="45"/>
  <c r="AE35" i="45"/>
  <c r="AC35" i="45"/>
  <c r="AE17" i="46"/>
  <c r="AC17" i="46"/>
  <c r="L17" i="46"/>
  <c r="AC29" i="53"/>
  <c r="AE29" i="53"/>
  <c r="L29" i="53"/>
  <c r="L27" i="54"/>
  <c r="AC27" i="54"/>
  <c r="L11" i="51"/>
  <c r="AE11" i="51"/>
  <c r="AC11" i="51"/>
  <c r="L36" i="50"/>
  <c r="AC36" i="50"/>
  <c r="AE36" i="50"/>
  <c r="AC27" i="51"/>
  <c r="L27" i="51"/>
  <c r="AE27" i="51"/>
  <c r="A11" i="50"/>
  <c r="C11" i="50"/>
  <c r="AC30" i="46"/>
  <c r="AE30" i="46"/>
  <c r="L30" i="46"/>
  <c r="AC30" i="50"/>
  <c r="L30" i="50"/>
  <c r="AE30" i="50"/>
  <c r="AC30" i="45"/>
  <c r="L30" i="45"/>
  <c r="AE30" i="45"/>
  <c r="AC16" i="51"/>
  <c r="L16" i="51"/>
  <c r="AE16" i="51"/>
  <c r="B34" i="50"/>
  <c r="L23" i="45"/>
  <c r="AE23" i="45"/>
  <c r="AC23" i="45"/>
  <c r="L9" i="52"/>
  <c r="AC9" i="52"/>
  <c r="AE9" i="52"/>
  <c r="L23" i="54"/>
  <c r="AC23" i="54"/>
  <c r="AE23" i="54"/>
  <c r="L23" i="52"/>
  <c r="AE23" i="52"/>
  <c r="AC23" i="52"/>
  <c r="A23" i="50"/>
  <c r="C23" i="50"/>
  <c r="L17" i="49"/>
  <c r="AC17" i="49"/>
  <c r="AE17" i="49"/>
  <c r="AE35" i="54"/>
  <c r="AE10" i="54"/>
  <c r="AE14" i="54"/>
  <c r="AE22" i="52"/>
  <c r="AC22" i="52"/>
  <c r="L22" i="52"/>
  <c r="AC28" i="47"/>
  <c r="AE28" i="47"/>
  <c r="L28" i="47"/>
  <c r="AE19" i="45"/>
  <c r="AC19" i="45"/>
  <c r="L19" i="45"/>
  <c r="AE32" i="51"/>
  <c r="L32" i="51"/>
  <c r="AC32" i="51"/>
  <c r="L19" i="54"/>
  <c r="AC19" i="54"/>
  <c r="AE35" i="50"/>
  <c r="L35" i="50"/>
  <c r="AC35" i="50"/>
  <c r="AC35" i="47"/>
  <c r="L35" i="47"/>
  <c r="AE35" i="47"/>
  <c r="C10" i="50"/>
  <c r="A10" i="50"/>
  <c r="AE27" i="48"/>
  <c r="AC27" i="48"/>
  <c r="L27" i="48"/>
  <c r="AE20" i="47"/>
  <c r="AC20" i="47"/>
  <c r="L20" i="47"/>
  <c r="AE13" i="53"/>
  <c r="AE11" i="53"/>
  <c r="AC11" i="53"/>
  <c r="L11" i="53"/>
  <c r="A34" i="53"/>
  <c r="C34" i="53"/>
  <c r="C33" i="50"/>
  <c r="AE31" i="52"/>
  <c r="AC31" i="52"/>
  <c r="L31" i="52"/>
  <c r="AE15" i="49"/>
  <c r="AC15" i="49"/>
  <c r="L15" i="49"/>
  <c r="L15" i="54"/>
  <c r="AE15" i="54"/>
  <c r="AC15" i="54"/>
  <c r="L28" i="50"/>
  <c r="AE28" i="50"/>
  <c r="AC28" i="50"/>
  <c r="A21" i="50"/>
  <c r="C21" i="50"/>
  <c r="AE36" i="48"/>
  <c r="L36" i="48"/>
  <c r="AC36" i="48"/>
  <c r="AE27" i="54"/>
  <c r="C16" i="43"/>
  <c r="A16" i="43"/>
  <c r="AC25" i="51"/>
  <c r="AE25" i="51"/>
  <c r="L25" i="51"/>
  <c r="AE33" i="53"/>
  <c r="AC33" i="53"/>
  <c r="L33" i="53"/>
  <c r="L38" i="54"/>
  <c r="AE38" i="54"/>
  <c r="AC38" i="54"/>
  <c r="L24" i="53"/>
  <c r="AE24" i="53"/>
  <c r="AC24" i="53"/>
  <c r="L11" i="54"/>
  <c r="L40" i="54" s="1"/>
  <c r="AC11" i="54"/>
  <c r="AC26" i="47"/>
  <c r="L26" i="47"/>
  <c r="AE26" i="47"/>
  <c r="C31" i="50"/>
  <c r="A31" i="50"/>
  <c r="L28" i="53"/>
  <c r="AE28" i="53"/>
  <c r="AC28" i="53"/>
  <c r="L37" i="43"/>
  <c r="AC37" i="43"/>
  <c r="AE37" i="43"/>
  <c r="C16" i="42"/>
  <c r="A16" i="42"/>
  <c r="AE23" i="48"/>
  <c r="AC23" i="48"/>
  <c r="L23" i="48"/>
  <c r="AE11" i="55"/>
  <c r="AC12" i="55"/>
  <c r="M12" i="55" s="1"/>
  <c r="AE12" i="55"/>
  <c r="J12" i="55"/>
  <c r="K12" i="55"/>
  <c r="AC11" i="55"/>
  <c r="L11" i="55"/>
  <c r="K11" i="55"/>
  <c r="J11" i="55"/>
  <c r="L26" i="49"/>
  <c r="AE26" i="49"/>
  <c r="AC26" i="49"/>
  <c r="AC16" i="52"/>
  <c r="L16" i="52"/>
  <c r="AE16" i="52"/>
  <c r="AE25" i="50"/>
  <c r="AC25" i="50"/>
  <c r="L25" i="50"/>
  <c r="L20" i="52"/>
  <c r="AE20" i="52"/>
  <c r="AC20" i="52"/>
  <c r="AE13" i="49"/>
  <c r="AC13" i="49"/>
  <c r="L13" i="49"/>
  <c r="A16" i="52"/>
  <c r="C16" i="52"/>
  <c r="L38" i="53"/>
  <c r="AE38" i="53"/>
  <c r="AC38" i="53"/>
  <c r="AE20" i="53"/>
  <c r="AC20" i="53"/>
  <c r="L20" i="53"/>
  <c r="A34" i="52"/>
  <c r="C34" i="52"/>
  <c r="B35" i="52"/>
  <c r="L34" i="48"/>
  <c r="AE34" i="48"/>
  <c r="AC34" i="48"/>
  <c r="L15" i="50"/>
  <c r="AC15" i="50"/>
  <c r="AE15" i="50"/>
  <c r="AE39" i="47"/>
  <c r="L39" i="47"/>
  <c r="AC39" i="47"/>
  <c r="L11" i="50"/>
  <c r="AE11" i="50"/>
  <c r="AC11" i="50"/>
  <c r="L26" i="53"/>
  <c r="AE26" i="53"/>
  <c r="AC26" i="53"/>
  <c r="AC39" i="50"/>
  <c r="L39" i="50"/>
  <c r="AE39" i="50"/>
  <c r="L12" i="52"/>
  <c r="AE12" i="52"/>
  <c r="AC12" i="52"/>
  <c r="C34" i="55"/>
  <c r="A34" i="55"/>
  <c r="AE30" i="52"/>
  <c r="AC30" i="52"/>
  <c r="L30" i="52"/>
  <c r="L11" i="46"/>
  <c r="AE11" i="46"/>
  <c r="AC11" i="46"/>
  <c r="M40" i="42"/>
  <c r="AC18" i="49"/>
  <c r="L18" i="49"/>
  <c r="AE18" i="49"/>
  <c r="L19" i="50"/>
  <c r="AE19" i="50"/>
  <c r="AC19" i="50"/>
  <c r="L29" i="47"/>
  <c r="AE29" i="47"/>
  <c r="AC29" i="47"/>
  <c r="AE17" i="48"/>
  <c r="L17" i="48"/>
  <c r="AC17" i="48"/>
  <c r="L14" i="53"/>
  <c r="AE14" i="53"/>
  <c r="AC14" i="53"/>
  <c r="AE26" i="51"/>
  <c r="AC26" i="51"/>
  <c r="L26" i="51"/>
  <c r="AE32" i="53"/>
  <c r="AC32" i="53"/>
  <c r="L32" i="53"/>
  <c r="AE25" i="49"/>
  <c r="AC25" i="49"/>
  <c r="L25" i="49"/>
  <c r="B36" i="42"/>
  <c r="C35" i="42"/>
  <c r="AE37" i="44"/>
  <c r="L37" i="44"/>
  <c r="AC37" i="44"/>
  <c r="L39" i="44"/>
  <c r="AE39" i="44"/>
  <c r="AC39" i="44"/>
  <c r="L38" i="44"/>
  <c r="AE38" i="44"/>
  <c r="AC38" i="44"/>
  <c r="C32" i="53"/>
  <c r="A32" i="53"/>
  <c r="C24" i="53"/>
  <c r="A24" i="53"/>
  <c r="C35" i="53"/>
  <c r="B36" i="53"/>
  <c r="A35" i="53"/>
  <c r="A16" i="53"/>
  <c r="C16" i="53"/>
  <c r="C24" i="52"/>
  <c r="A24" i="52"/>
  <c r="B36" i="51"/>
  <c r="A35" i="51"/>
  <c r="C35" i="51"/>
  <c r="C34" i="50"/>
  <c r="B35" i="50"/>
  <c r="A34" i="50"/>
  <c r="C36" i="49"/>
  <c r="A36" i="49"/>
  <c r="B37" i="49"/>
  <c r="C34" i="48"/>
  <c r="A34" i="48"/>
  <c r="B35" i="48"/>
  <c r="C33" i="47"/>
  <c r="B34" i="47"/>
  <c r="A33" i="47"/>
  <c r="C34" i="46"/>
  <c r="A34" i="46"/>
  <c r="B35" i="46"/>
  <c r="A34" i="45"/>
  <c r="B35" i="45"/>
  <c r="C34" i="45"/>
  <c r="A16" i="45"/>
  <c r="C16" i="45"/>
  <c r="B35" i="44"/>
  <c r="C34" i="44"/>
  <c r="A34" i="44"/>
  <c r="B35" i="43"/>
  <c r="A34" i="43"/>
  <c r="C34" i="43"/>
  <c r="A24" i="55"/>
  <c r="C24" i="55"/>
  <c r="C16" i="55"/>
  <c r="A16" i="55"/>
  <c r="C35" i="55"/>
  <c r="B36" i="55"/>
  <c r="A35" i="55"/>
  <c r="M40" i="45" l="1"/>
  <c r="M40" i="54"/>
  <c r="L40" i="43"/>
  <c r="M40" i="43"/>
  <c r="M40" i="48"/>
  <c r="L40" i="45"/>
  <c r="L40" i="55"/>
  <c r="M40" i="55"/>
  <c r="K40" i="55"/>
  <c r="J40" i="55"/>
  <c r="A36" i="42"/>
  <c r="B37" i="42"/>
  <c r="C36" i="42"/>
  <c r="M40" i="53"/>
  <c r="L40" i="53"/>
  <c r="L40" i="47"/>
  <c r="M40" i="47"/>
  <c r="L40" i="52"/>
  <c r="M40" i="52"/>
  <c r="L40" i="49"/>
  <c r="M40" i="49"/>
  <c r="C35" i="52"/>
  <c r="B36" i="52"/>
  <c r="A35" i="52"/>
  <c r="L40" i="48"/>
  <c r="L40" i="51"/>
  <c r="M40" i="51"/>
  <c r="L40" i="50"/>
  <c r="M40" i="50"/>
  <c r="L40" i="46"/>
  <c r="M40" i="46"/>
  <c r="M40" i="44"/>
  <c r="L40" i="44"/>
  <c r="B37" i="53"/>
  <c r="C36" i="53"/>
  <c r="A36" i="53"/>
  <c r="B37" i="51"/>
  <c r="A36" i="51"/>
  <c r="C36" i="51"/>
  <c r="B36" i="50"/>
  <c r="C35" i="50"/>
  <c r="A35" i="50"/>
  <c r="C37" i="49"/>
  <c r="B38" i="49"/>
  <c r="A37" i="49"/>
  <c r="A35" i="48"/>
  <c r="C35" i="48"/>
  <c r="B36" i="48"/>
  <c r="A34" i="47"/>
  <c r="B35" i="47"/>
  <c r="C34" i="47"/>
  <c r="C35" i="46"/>
  <c r="A35" i="46"/>
  <c r="B36" i="46"/>
  <c r="C35" i="45"/>
  <c r="A35" i="45"/>
  <c r="B36" i="45"/>
  <c r="C35" i="44"/>
  <c r="B36" i="44"/>
  <c r="A35" i="44"/>
  <c r="C35" i="43"/>
  <c r="B36" i="43"/>
  <c r="A35" i="43"/>
  <c r="B37" i="55"/>
  <c r="C36" i="55"/>
  <c r="A36" i="55"/>
  <c r="B38" i="42" l="1"/>
  <c r="C37" i="42"/>
  <c r="A37" i="42"/>
  <c r="A36" i="52"/>
  <c r="C36" i="52"/>
  <c r="B37" i="52"/>
  <c r="A37" i="53"/>
  <c r="C37" i="53"/>
  <c r="B38" i="53"/>
  <c r="A37" i="51"/>
  <c r="B38" i="51"/>
  <c r="C37" i="51"/>
  <c r="C36" i="50"/>
  <c r="B37" i="50"/>
  <c r="A36" i="50"/>
  <c r="A38" i="49"/>
  <c r="B39" i="49"/>
  <c r="C38" i="49"/>
  <c r="A36" i="48"/>
  <c r="B37" i="48"/>
  <c r="C36" i="48"/>
  <c r="A35" i="47"/>
  <c r="C35" i="47"/>
  <c r="B36" i="47"/>
  <c r="C36" i="46"/>
  <c r="B37" i="46"/>
  <c r="A36" i="46"/>
  <c r="A36" i="45"/>
  <c r="B37" i="45"/>
  <c r="C36" i="45"/>
  <c r="B37" i="44"/>
  <c r="A36" i="44"/>
  <c r="C36" i="44"/>
  <c r="C36" i="43"/>
  <c r="A36" i="43"/>
  <c r="B37" i="43"/>
  <c r="A37" i="55"/>
  <c r="B38" i="55"/>
  <c r="C37" i="55"/>
  <c r="C38" i="42" l="1"/>
  <c r="A38" i="42"/>
  <c r="B39" i="42"/>
  <c r="A37" i="52"/>
  <c r="B38" i="52"/>
  <c r="C37" i="52"/>
  <c r="C38" i="53"/>
  <c r="B39" i="53"/>
  <c r="A38" i="53"/>
  <c r="A38" i="51"/>
  <c r="C38" i="51"/>
  <c r="B39" i="51"/>
  <c r="B38" i="50"/>
  <c r="A37" i="50"/>
  <c r="C37" i="50"/>
  <c r="A39" i="49"/>
  <c r="C39" i="49"/>
  <c r="A37" i="48"/>
  <c r="C37" i="48"/>
  <c r="B38" i="48"/>
  <c r="B37" i="47"/>
  <c r="A36" i="47"/>
  <c r="C36" i="47"/>
  <c r="B38" i="46"/>
  <c r="A37" i="46"/>
  <c r="C37" i="46"/>
  <c r="A37" i="45"/>
  <c r="C37" i="45"/>
  <c r="B38" i="45"/>
  <c r="B38" i="44"/>
  <c r="C37" i="44"/>
  <c r="A37" i="44"/>
  <c r="C37" i="43"/>
  <c r="A37" i="43"/>
  <c r="B38" i="43"/>
  <c r="C38" i="55"/>
  <c r="A38" i="55"/>
  <c r="B39" i="55"/>
  <c r="C38" i="52" l="1"/>
  <c r="A38" i="52"/>
  <c r="B39" i="52"/>
  <c r="A39" i="42"/>
  <c r="C39" i="42"/>
  <c r="C39" i="53"/>
  <c r="A39" i="53"/>
  <c r="C39" i="51"/>
  <c r="A39" i="51"/>
  <c r="C38" i="50"/>
  <c r="A38" i="50"/>
  <c r="B39" i="50"/>
  <c r="B39" i="48"/>
  <c r="C38" i="48"/>
  <c r="A38" i="48"/>
  <c r="A37" i="47"/>
  <c r="C37" i="47"/>
  <c r="B38" i="47"/>
  <c r="C38" i="46"/>
  <c r="A38" i="46"/>
  <c r="B39" i="46"/>
  <c r="C38" i="45"/>
  <c r="B39" i="45"/>
  <c r="A38" i="45"/>
  <c r="C38" i="44"/>
  <c r="B39" i="44"/>
  <c r="A38" i="44"/>
  <c r="C38" i="43"/>
  <c r="A38" i="43"/>
  <c r="B39" i="43"/>
  <c r="A39" i="55"/>
  <c r="C39" i="55"/>
  <c r="A39" i="52" l="1"/>
  <c r="C39" i="52"/>
  <c r="A39" i="50"/>
  <c r="C39" i="50"/>
  <c r="A39" i="48"/>
  <c r="C39" i="48"/>
  <c r="C38" i="47"/>
  <c r="A38" i="47"/>
  <c r="B39" i="47"/>
  <c r="C39" i="46"/>
  <c r="A39" i="46"/>
  <c r="A39" i="45"/>
  <c r="C39" i="45"/>
  <c r="A39" i="44"/>
  <c r="C39" i="44"/>
  <c r="C39" i="43"/>
  <c r="A39" i="43"/>
  <c r="C39" i="47" l="1"/>
  <c r="A39" i="4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9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A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C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6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inaba</author>
  </authors>
  <commentList>
    <comment ref="A2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○（〆月）/1と入力して下さい。</t>
        </r>
      </text>
    </comment>
  </commentList>
</comments>
</file>

<file path=xl/sharedStrings.xml><?xml version="1.0" encoding="utf-8"?>
<sst xmlns="http://schemas.openxmlformats.org/spreadsheetml/2006/main" count="883" uniqueCount="50">
  <si>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</si>
  <si>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</si>
  <si>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</si>
  <si>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始業時刻</t>
    <rPh sb="0" eb="2">
      <t>シギョウ</t>
    </rPh>
    <rPh sb="2" eb="4">
      <t>ジコク</t>
    </rPh>
    <phoneticPr fontId="1"/>
  </si>
  <si>
    <t>終業時刻</t>
    <rPh sb="0" eb="2">
      <t>シュウギョウ</t>
    </rPh>
    <rPh sb="2" eb="4">
      <t>ジコク</t>
    </rPh>
    <phoneticPr fontId="1"/>
  </si>
  <si>
    <t>休憩</t>
    <rPh sb="0" eb="2">
      <t>キュウケイ</t>
    </rPh>
    <phoneticPr fontId="1"/>
  </si>
  <si>
    <t>休日出勤</t>
    <rPh sb="0" eb="2">
      <t>キュウジツ</t>
    </rPh>
    <rPh sb="2" eb="4">
      <t>シュッキン</t>
    </rPh>
    <phoneticPr fontId="1"/>
  </si>
  <si>
    <t>備考欄</t>
    <rPh sb="0" eb="2">
      <t>ビコウ</t>
    </rPh>
    <rPh sb="2" eb="3">
      <t>ラン</t>
    </rPh>
    <phoneticPr fontId="1"/>
  </si>
  <si>
    <t>承認欄</t>
    <rPh sb="0" eb="2">
      <t>ショウニン</t>
    </rPh>
    <rPh sb="2" eb="3">
      <t>ラン</t>
    </rPh>
    <phoneticPr fontId="1"/>
  </si>
  <si>
    <t>休日深夜超勤</t>
    <rPh sb="0" eb="2">
      <t>キュウジツ</t>
    </rPh>
    <rPh sb="2" eb="4">
      <t>シンヤ</t>
    </rPh>
    <rPh sb="4" eb="6">
      <t>チョウキン</t>
    </rPh>
    <phoneticPr fontId="1"/>
  </si>
  <si>
    <t>上記の通り勤務したことを承認します。</t>
    <rPh sb="0" eb="2">
      <t>ジョウキ</t>
    </rPh>
    <rPh sb="3" eb="4">
      <t>トオ</t>
    </rPh>
    <rPh sb="5" eb="7">
      <t>キンム</t>
    </rPh>
    <rPh sb="12" eb="14">
      <t>ショウニン</t>
    </rPh>
    <phoneticPr fontId="1"/>
  </si>
  <si>
    <t>ご担当者ご署名</t>
    <rPh sb="1" eb="4">
      <t>タントウシャ</t>
    </rPh>
    <rPh sb="5" eb="7">
      <t>ショメイ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</si>
  <si>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</si>
  <si>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</si>
  <si>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株式会社トリニティー</t>
    <rPh sb="0" eb="10">
      <t>トリ</t>
    </rPh>
    <phoneticPr fontId="1"/>
  </si>
  <si>
    <t>H</t>
    <phoneticPr fontId="1"/>
  </si>
  <si>
    <t>M</t>
    <phoneticPr fontId="1"/>
  </si>
  <si>
    <t>休日
出勤</t>
    <rPh sb="0" eb="2">
      <t>キュウジツ</t>
    </rPh>
    <rPh sb="3" eb="5">
      <t>シュッキン</t>
    </rPh>
    <phoneticPr fontId="1"/>
  </si>
  <si>
    <t>Time  Sheet</t>
    <phoneticPr fontId="1"/>
  </si>
  <si>
    <t>深夜超勤</t>
    <rPh sb="0" eb="2">
      <t>シンヤ</t>
    </rPh>
    <rPh sb="2" eb="4">
      <t>チョウキン</t>
    </rPh>
    <phoneticPr fontId="1"/>
  </si>
  <si>
    <t>８Ｈ以内
実働時間</t>
    <rPh sb="2" eb="4">
      <t>イナイ</t>
    </rPh>
    <rPh sb="5" eb="7">
      <t>ジツドウ</t>
    </rPh>
    <rPh sb="7" eb="9">
      <t>ジカン</t>
    </rPh>
    <phoneticPr fontId="1"/>
  </si>
  <si>
    <t>超過勤務
時間</t>
    <rPh sb="0" eb="2">
      <t>チョウカ</t>
    </rPh>
    <rPh sb="2" eb="4">
      <t>キンム</t>
    </rPh>
    <rPh sb="5" eb="7">
      <t>ジカン</t>
    </rPh>
    <phoneticPr fontId="1"/>
  </si>
  <si>
    <t>付随的業務
作業時間</t>
    <rPh sb="0" eb="3">
      <t>フズイテキ</t>
    </rPh>
    <rPh sb="3" eb="5">
      <t>ギョウム</t>
    </rPh>
    <rPh sb="6" eb="8">
      <t>サギョウ</t>
    </rPh>
    <rPh sb="8" eb="10">
      <t>ジカン</t>
    </rPh>
    <phoneticPr fontId="1"/>
  </si>
  <si>
    <t>有休</t>
    <rPh sb="0" eb="2">
      <t>ユウキュウ</t>
    </rPh>
    <phoneticPr fontId="1"/>
  </si>
  <si>
    <t>ＴＯＴＡＬ</t>
    <phoneticPr fontId="1"/>
  </si>
  <si>
    <t>ＴＥＬ</t>
    <phoneticPr fontId="1"/>
  </si>
  <si>
    <t>０３－３２３８－７３８６</t>
    <phoneticPr fontId="1"/>
  </si>
  <si>
    <t>ＦＡＸ</t>
    <phoneticPr fontId="1"/>
  </si>
  <si>
    <t>年     月</t>
    <rPh sb="0" eb="1">
      <t>ネン</t>
    </rPh>
    <rPh sb="6" eb="7">
      <t>ガツ</t>
    </rPh>
    <phoneticPr fontId="1"/>
  </si>
  <si>
    <t>派遣先</t>
    <rPh sb="0" eb="2">
      <t>ハケン</t>
    </rPh>
    <rPh sb="2" eb="3">
      <t>サキ</t>
    </rPh>
    <phoneticPr fontId="1"/>
  </si>
  <si>
    <t>企業名</t>
    <rPh sb="0" eb="2">
      <t>キギョウ</t>
    </rPh>
    <rPh sb="2" eb="3">
      <t>ナ</t>
    </rPh>
    <phoneticPr fontId="1"/>
  </si>
  <si>
    <t>部署名</t>
    <rPh sb="0" eb="2">
      <t>ブショ</t>
    </rPh>
    <rPh sb="2" eb="3">
      <t>ナ</t>
    </rPh>
    <phoneticPr fontId="1"/>
  </si>
  <si>
    <t>住所</t>
    <rPh sb="0" eb="2">
      <t>ジュウショ</t>
    </rPh>
    <phoneticPr fontId="1"/>
  </si>
  <si>
    <t>スタッフ名</t>
    <rPh sb="4" eb="5">
      <t>ナ</t>
    </rPh>
    <phoneticPr fontId="1"/>
  </si>
  <si>
    <t>業務内容</t>
    <rPh sb="0" eb="2">
      <t>ギョウム</t>
    </rPh>
    <rPh sb="2" eb="4">
      <t>ナイヨウ</t>
    </rPh>
    <phoneticPr fontId="1"/>
  </si>
  <si>
    <t>契約</t>
    <rPh sb="0" eb="2">
      <t>ケイヤク</t>
    </rPh>
    <phoneticPr fontId="1"/>
  </si>
  <si>
    <t>勤務時間</t>
    <rPh sb="0" eb="2">
      <t>キンム</t>
    </rPh>
    <rPh sb="2" eb="4">
      <t>ジカン</t>
    </rPh>
    <phoneticPr fontId="1"/>
  </si>
  <si>
    <t>～</t>
    <phoneticPr fontId="1"/>
  </si>
  <si>
    <t>（休憩        分）</t>
    <rPh sb="1" eb="3">
      <t>キュウケイ</t>
    </rPh>
    <rPh sb="11" eb="12">
      <t>フン</t>
    </rPh>
    <phoneticPr fontId="1"/>
  </si>
  <si>
    <t>０３－３２３８－７３８７</t>
    <phoneticPr fontId="1"/>
  </si>
  <si>
    <t>有  休</t>
    <rPh sb="0" eb="1">
      <t>ユウ</t>
    </rPh>
    <rPh sb="3" eb="4">
      <t>キュウ</t>
    </rPh>
    <phoneticPr fontId="1"/>
  </si>
  <si>
    <t>出  勤</t>
    <rPh sb="0" eb="1">
      <t>デ</t>
    </rPh>
    <rPh sb="3" eb="4">
      <t>ツトム</t>
    </rPh>
    <phoneticPr fontId="1"/>
  </si>
  <si>
    <t>欠  勤</t>
    <rPh sb="0" eb="1">
      <t>ケツ</t>
    </rPh>
    <rPh sb="3" eb="4">
      <t>ツトム</t>
    </rPh>
    <phoneticPr fontId="1"/>
  </si>
  <si>
    <t>Time  Sheet</t>
    <phoneticPr fontId="1"/>
  </si>
  <si>
    <t>H</t>
    <phoneticPr fontId="1"/>
  </si>
  <si>
    <t>H</t>
    <phoneticPr fontId="1"/>
  </si>
  <si>
    <t>M</t>
    <phoneticPr fontId="1"/>
  </si>
  <si>
    <t>H</t>
    <phoneticPr fontId="1"/>
  </si>
  <si>
    <t>M</t>
    <phoneticPr fontId="1"/>
  </si>
  <si>
    <t>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</si>
</sst>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76" formatCode="d"/>
    <numFmt numFmtId="177" formatCode="[DBNum3]yyyy&quot;年&quot;m&quot;月分&quot;"/>
    <numFmt numFmtId="178" formatCode="m"/>
    <numFmt numFmtId="179" formatCode="aaa"/>
    <numFmt numFmtId="180" formatCode="[DBNum3]yyyy&quot;年&quot;m&quot;月&quot;d&quot;日〆&quot;"/>
    <numFmt numFmtId="181" formatCode="[DBNum3]yyyy&quot;年&quot;m&quot;月&quot;"/>
    <numFmt numFmtId="182" formatCode="[DBNum3]#"/>
    <numFmt numFmtId="183" formatCode="h:mm;@"/>
    <numFmt numFmtId="184" formatCode="[DBNum3]00"/>
    <numFmt numFmtId="185" formatCode="h&quot;時間&quot;mm&quot;分&quot;"/>
    <numFmt numFmtId="186" formatCode="[DBNum3]0"/>
    <numFmt numFmtId="187" formatCode="#&quot;日&quot;"/>
    <numFmt numFmtId="188" formatCode="[h]:mm"/>
    <numFmt numFmtId="189" formatCode="[h]:mm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24"/>
      <name val="Bodoni MT Black"/>
      <family val="1"/>
    </font>
    <font>
      <sz val="7"/>
      <name val="HGPｺﾞｼｯｸM"/>
      <family val="3"/>
      <charset val="128"/>
    </font>
    <font>
      <sz val="14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name val="HGPｺﾞｼｯｸM"/>
      <family val="3"/>
      <charset val="128"/>
    </font>
    <font>
      <sz val="9"/>
      <name val="HGPｺﾞｼｯｸM"/>
      <family val="3"/>
      <charset val="128"/>
    </font>
    <font>
      <sz val="14"/>
      <name val="HG丸ｺﾞｼｯｸM-PRO"/>
      <family val="3"/>
      <charset val="128"/>
    </font>
    <font>
      <sz val="11"/>
      <color rgb="FFFF0000"/>
      <name val="HGPｺﾞｼｯｸM"/>
      <family val="3"/>
      <charset val="128"/>
    </font>
    <font>
      <sz val="11"/>
      <color rgb="FF0070C0"/>
      <name val="HGPｺﾞｼｯｸM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22"/>
      </right>
      <top style="thin">
        <color indexed="64"/>
      </top>
      <bottom/>
      <diagonal/>
    </border>
    <border>
      <left style="thin">
        <color indexed="64"/>
      </left>
      <right style="dotted">
        <color indexed="22"/>
      </right>
      <top/>
      <bottom style="thin">
        <color indexed="64"/>
      </bottom>
      <diagonal/>
    </border>
    <border>
      <left style="thin">
        <color indexed="64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22"/>
      </right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 style="dotted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22"/>
      </top>
      <bottom/>
      <diagonal/>
    </border>
    <border>
      <left/>
      <right style="thin">
        <color indexed="64"/>
      </right>
      <top style="dotted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22"/>
      </top>
      <bottom/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183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176" fontId="2" fillId="0" borderId="3" xfId="0" applyNumberFormat="1" applyFont="1" applyBorder="1" applyAlignment="1">
      <alignment vertical="center" shrinkToFit="1"/>
    </xf>
    <xf numFmtId="185" fontId="2" fillId="2" borderId="3" xfId="0" applyNumberFormat="1" applyFont="1" applyFill="1" applyBorder="1" applyAlignment="1">
      <alignment horizontal="right" vertical="center" shrinkToFit="1"/>
    </xf>
    <xf numFmtId="185" fontId="2" fillId="2" borderId="4" xfId="0" applyNumberFormat="1" applyFont="1" applyFill="1" applyBorder="1" applyAlignment="1">
      <alignment horizontal="right" vertical="center" shrinkToFit="1"/>
    </xf>
    <xf numFmtId="184" fontId="2" fillId="0" borderId="5" xfId="0" applyNumberFormat="1" applyFont="1" applyBorder="1" applyAlignment="1">
      <alignment vertical="center" shrinkToFit="1"/>
    </xf>
    <xf numFmtId="184" fontId="2" fillId="0" borderId="6" xfId="0" applyNumberFormat="1" applyFont="1" applyBorder="1" applyAlignment="1">
      <alignment vertical="center" shrinkToFit="1"/>
    </xf>
    <xf numFmtId="178" fontId="2" fillId="0" borderId="7" xfId="0" applyNumberFormat="1" applyFont="1" applyBorder="1" applyAlignment="1">
      <alignment vertical="center" shrinkToFit="1"/>
    </xf>
    <xf numFmtId="178" fontId="2" fillId="0" borderId="8" xfId="0" applyNumberFormat="1" applyFont="1" applyBorder="1" applyAlignment="1">
      <alignment vertical="center" shrinkToFit="1"/>
    </xf>
    <xf numFmtId="178" fontId="2" fillId="0" borderId="9" xfId="0" applyNumberFormat="1" applyFont="1" applyBorder="1" applyAlignment="1">
      <alignment vertical="center" shrinkToFit="1"/>
    </xf>
    <xf numFmtId="185" fontId="2" fillId="2" borderId="10" xfId="0" applyNumberFormat="1" applyFont="1" applyFill="1" applyBorder="1" applyAlignment="1">
      <alignment horizontal="right" vertical="center" shrinkToFit="1"/>
    </xf>
    <xf numFmtId="184" fontId="2" fillId="0" borderId="11" xfId="0" applyNumberFormat="1" applyFont="1" applyBorder="1" applyAlignment="1">
      <alignment vertical="center" shrinkToFit="1"/>
    </xf>
    <xf numFmtId="186" fontId="2" fillId="0" borderId="7" xfId="0" applyNumberFormat="1" applyFont="1" applyBorder="1" applyAlignment="1">
      <alignment vertical="center" shrinkToFit="1"/>
    </xf>
    <xf numFmtId="186" fontId="2" fillId="0" borderId="9" xfId="0" applyNumberFormat="1" applyFont="1" applyBorder="1" applyAlignment="1">
      <alignment vertical="center" shrinkToFit="1"/>
    </xf>
    <xf numFmtId="186" fontId="2" fillId="0" borderId="8" xfId="0" applyNumberFormat="1" applyFont="1" applyBorder="1" applyAlignment="1">
      <alignment vertical="center" shrinkToFit="1"/>
    </xf>
    <xf numFmtId="0" fontId="4" fillId="0" borderId="0" xfId="0" applyFont="1" applyAlignment="1"/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/>
    <xf numFmtId="179" fontId="2" fillId="0" borderId="12" xfId="0" applyNumberFormat="1" applyFont="1" applyBorder="1" applyAlignment="1" applyProtection="1">
      <alignment horizontal="center" vertical="center" shrinkToFit="1"/>
      <protection locked="0"/>
    </xf>
    <xf numFmtId="179" fontId="2" fillId="0" borderId="13" xfId="0" applyNumberFormat="1" applyFont="1" applyBorder="1" applyAlignment="1" applyProtection="1">
      <alignment horizontal="center" vertical="center" shrinkToFit="1"/>
      <protection locked="0"/>
    </xf>
    <xf numFmtId="179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right" vertical="top"/>
    </xf>
    <xf numFmtId="183" fontId="2" fillId="2" borderId="10" xfId="0" applyNumberFormat="1" applyFont="1" applyFill="1" applyBorder="1" applyAlignment="1">
      <alignment vertical="center" shrinkToFit="1"/>
    </xf>
    <xf numFmtId="183" fontId="2" fillId="2" borderId="4" xfId="0" applyNumberFormat="1" applyFont="1" applyFill="1" applyBorder="1" applyAlignment="1">
      <alignment vertical="center" shrinkToFit="1"/>
    </xf>
    <xf numFmtId="0" fontId="5" fillId="0" borderId="0" xfId="0" applyFont="1">
      <alignment vertical="center"/>
    </xf>
    <xf numFmtId="177" fontId="2" fillId="0" borderId="0" xfId="0" applyNumberFormat="1" applyFont="1" applyProtection="1">
      <alignment vertical="center"/>
      <protection locked="0"/>
    </xf>
    <xf numFmtId="185" fontId="2" fillId="0" borderId="0" xfId="0" applyNumberFormat="1" applyFont="1" applyAlignment="1">
      <alignment vertical="center" shrinkToFit="1"/>
    </xf>
    <xf numFmtId="189" fontId="2" fillId="2" borderId="10" xfId="0" applyNumberFormat="1" applyFont="1" applyFill="1" applyBorder="1" applyAlignment="1">
      <alignment vertical="center" shrinkToFit="1"/>
    </xf>
    <xf numFmtId="188" fontId="2" fillId="2" borderId="10" xfId="0" applyNumberFormat="1" applyFont="1" applyFill="1" applyBorder="1" applyAlignment="1">
      <alignment horizontal="right" vertical="center" shrinkToFit="1"/>
    </xf>
    <xf numFmtId="185" fontId="2" fillId="0" borderId="0" xfId="0" applyNumberFormat="1" applyFont="1">
      <alignment vertical="center"/>
    </xf>
    <xf numFmtId="20" fontId="2" fillId="0" borderId="0" xfId="0" applyNumberFormat="1" applyFont="1">
      <alignment vertical="center"/>
    </xf>
    <xf numFmtId="186" fontId="2" fillId="0" borderId="7" xfId="0" applyNumberFormat="1" applyFont="1" applyBorder="1" applyAlignment="1" applyProtection="1">
      <alignment horizontal="right" vertical="center" shrinkToFit="1"/>
      <protection locked="0"/>
    </xf>
    <xf numFmtId="184" fontId="2" fillId="0" borderId="5" xfId="0" applyNumberFormat="1" applyFont="1" applyBorder="1" applyAlignment="1" applyProtection="1">
      <alignment horizontal="right" vertical="center" shrinkToFit="1"/>
      <protection locked="0"/>
    </xf>
    <xf numFmtId="184" fontId="2" fillId="0" borderId="12" xfId="0" applyNumberFormat="1" applyFont="1" applyBorder="1" applyAlignment="1" applyProtection="1">
      <alignment horizontal="right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186" fontId="2" fillId="0" borderId="9" xfId="0" applyNumberFormat="1" applyFont="1" applyBorder="1" applyAlignment="1" applyProtection="1">
      <alignment horizontal="right" vertical="center" shrinkToFit="1"/>
      <protection locked="0"/>
    </xf>
    <xf numFmtId="184" fontId="2" fillId="0" borderId="11" xfId="0" applyNumberFormat="1" applyFont="1" applyBorder="1" applyAlignment="1" applyProtection="1">
      <alignment horizontal="right" vertical="center" shrinkToFit="1"/>
      <protection locked="0"/>
    </xf>
    <xf numFmtId="184" fontId="2" fillId="0" borderId="13" xfId="0" applyNumberFormat="1" applyFont="1" applyBorder="1" applyAlignment="1" applyProtection="1">
      <alignment horizontal="righ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86" fontId="2" fillId="0" borderId="8" xfId="0" applyNumberFormat="1" applyFont="1" applyBorder="1" applyAlignment="1" applyProtection="1">
      <alignment horizontal="right" vertical="center" shrinkToFit="1"/>
      <protection locked="0"/>
    </xf>
    <xf numFmtId="184" fontId="2" fillId="0" borderId="6" xfId="0" applyNumberFormat="1" applyFont="1" applyBorder="1" applyAlignment="1" applyProtection="1">
      <alignment horizontal="right" vertical="center" shrinkToFit="1"/>
      <protection locked="0"/>
    </xf>
    <xf numFmtId="184" fontId="2" fillId="0" borderId="14" xfId="0" applyNumberFormat="1" applyFont="1" applyBorder="1" applyAlignment="1" applyProtection="1">
      <alignment horizontal="right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178" fontId="2" fillId="0" borderId="3" xfId="0" applyNumberFormat="1" applyFont="1" applyBorder="1" applyAlignment="1">
      <alignment vertical="center" shrinkToFit="1"/>
    </xf>
    <xf numFmtId="179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15" xfId="0" applyFont="1" applyBorder="1" applyAlignment="1">
      <alignment horizontal="centerContinuous" vertical="center" shrinkToFit="1"/>
    </xf>
    <xf numFmtId="0" fontId="2" fillId="0" borderId="16" xfId="0" applyFont="1" applyBorder="1" applyAlignment="1">
      <alignment horizontal="centerContinuous" vertical="center" shrinkToFit="1"/>
    </xf>
    <xf numFmtId="182" fontId="2" fillId="0" borderId="17" xfId="0" applyNumberFormat="1" applyFont="1" applyBorder="1" applyAlignment="1">
      <alignment horizontal="right" vertical="center" shrinkToFit="1"/>
    </xf>
    <xf numFmtId="184" fontId="2" fillId="0" borderId="18" xfId="0" applyNumberFormat="1" applyFont="1" applyBorder="1" applyAlignment="1">
      <alignment vertical="center" shrinkToFit="1"/>
    </xf>
    <xf numFmtId="182" fontId="2" fillId="0" borderId="0" xfId="0" applyNumberFormat="1" applyFont="1" applyAlignment="1">
      <alignment horizontal="right" vertical="center" shrinkToFit="1"/>
    </xf>
    <xf numFmtId="184" fontId="2" fillId="0" borderId="0" xfId="0" applyNumberFormat="1" applyFont="1" applyAlignment="1">
      <alignment vertical="center" shrinkToFit="1"/>
    </xf>
    <xf numFmtId="182" fontId="2" fillId="0" borderId="16" xfId="0" applyNumberFormat="1" applyFont="1" applyBorder="1" applyAlignment="1" applyProtection="1">
      <alignment horizontal="right" vertical="center" shrinkToFit="1"/>
      <protection locked="0"/>
    </xf>
    <xf numFmtId="186" fontId="2" fillId="0" borderId="19" xfId="0" applyNumberFormat="1" applyFont="1" applyBorder="1" applyAlignment="1">
      <alignment vertical="center" shrinkToFit="1"/>
    </xf>
    <xf numFmtId="184" fontId="2" fillId="0" borderId="20" xfId="0" applyNumberFormat="1" applyFont="1" applyBorder="1" applyAlignment="1">
      <alignment vertical="center" shrinkToFit="1"/>
    </xf>
    <xf numFmtId="0" fontId="9" fillId="0" borderId="5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6" xfId="0" applyFont="1" applyBorder="1" applyProtection="1">
      <alignment vertical="center"/>
      <protection locked="0"/>
    </xf>
    <xf numFmtId="0" fontId="4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shrinkToFit="1"/>
    </xf>
    <xf numFmtId="186" fontId="2" fillId="0" borderId="7" xfId="0" applyNumberFormat="1" applyFont="1" applyBorder="1" applyAlignment="1" applyProtection="1">
      <alignment vertical="center" shrinkToFit="1"/>
      <protection locked="0"/>
    </xf>
    <xf numFmtId="184" fontId="2" fillId="0" borderId="3" xfId="0" applyNumberFormat="1" applyFont="1" applyBorder="1" applyAlignment="1" applyProtection="1">
      <alignment vertical="center" shrinkToFit="1"/>
      <protection locked="0"/>
    </xf>
    <xf numFmtId="186" fontId="2" fillId="0" borderId="9" xfId="0" applyNumberFormat="1" applyFont="1" applyBorder="1" applyAlignment="1" applyProtection="1">
      <alignment vertical="center" shrinkToFit="1"/>
      <protection locked="0"/>
    </xf>
    <xf numFmtId="184" fontId="2" fillId="0" borderId="10" xfId="0" applyNumberFormat="1" applyFont="1" applyBorder="1" applyAlignment="1" applyProtection="1">
      <alignment vertical="center" shrinkToFit="1"/>
      <protection locked="0"/>
    </xf>
    <xf numFmtId="184" fontId="2" fillId="0" borderId="21" xfId="0" applyNumberFormat="1" applyFont="1" applyBorder="1" applyAlignment="1" applyProtection="1">
      <alignment vertical="center" shrinkToFit="1"/>
      <protection locked="0"/>
    </xf>
    <xf numFmtId="186" fontId="2" fillId="0" borderId="8" xfId="0" applyNumberFormat="1" applyFont="1" applyBorder="1" applyAlignment="1" applyProtection="1">
      <alignment vertical="center" shrinkToFit="1"/>
      <protection locked="0"/>
    </xf>
    <xf numFmtId="184" fontId="2" fillId="0" borderId="4" xfId="0" applyNumberFormat="1" applyFont="1" applyBorder="1" applyAlignment="1" applyProtection="1">
      <alignment vertical="center" shrinkToFit="1"/>
      <protection locked="0"/>
    </xf>
    <xf numFmtId="179" fontId="2" fillId="0" borderId="13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Protection="1">
      <alignment vertical="center"/>
      <protection locked="0"/>
    </xf>
    <xf numFmtId="176" fontId="2" fillId="0" borderId="4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 applyProtection="1">
      <alignment vertical="center" shrinkToFit="1"/>
      <protection locked="0"/>
    </xf>
    <xf numFmtId="176" fontId="12" fillId="0" borderId="10" xfId="0" applyNumberFormat="1" applyFont="1" applyBorder="1" applyAlignment="1">
      <alignment vertical="center" shrinkToFit="1"/>
    </xf>
    <xf numFmtId="179" fontId="12" fillId="0" borderId="13" xfId="0" applyNumberFormat="1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left" shrinkToFit="1"/>
      <protection locked="0"/>
    </xf>
    <xf numFmtId="0" fontId="7" fillId="0" borderId="0" xfId="0" applyFont="1" applyAlignment="1" applyProtection="1">
      <alignment horizontal="left" vertical="center" indent="2" shrinkToFit="1"/>
      <protection locked="0"/>
    </xf>
    <xf numFmtId="184" fontId="2" fillId="0" borderId="0" xfId="0" applyNumberFormat="1" applyFont="1" applyAlignment="1" applyProtection="1">
      <alignment horizontal="right" vertical="center" shrinkToFit="1"/>
      <protection locked="0"/>
    </xf>
    <xf numFmtId="184" fontId="2" fillId="0" borderId="0" xfId="0" applyNumberFormat="1" applyFont="1" applyAlignment="1">
      <alignment horizontal="right" vertical="center" shrinkToFit="1"/>
    </xf>
    <xf numFmtId="182" fontId="2" fillId="0" borderId="0" xfId="0" applyNumberFormat="1" applyFont="1" applyAlignment="1" applyProtection="1">
      <alignment horizontal="right" vertical="center" shrinkToFit="1"/>
      <protection locked="0"/>
    </xf>
    <xf numFmtId="182" fontId="2" fillId="0" borderId="0" xfId="0" applyNumberFormat="1" applyFont="1" applyAlignment="1">
      <alignment vertical="center" shrinkToFit="1"/>
    </xf>
    <xf numFmtId="184" fontId="2" fillId="0" borderId="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 shrinkToFit="1"/>
    </xf>
    <xf numFmtId="0" fontId="2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Protection="1">
      <alignment vertical="center"/>
      <protection locked="0"/>
    </xf>
    <xf numFmtId="176" fontId="12" fillId="0" borderId="3" xfId="0" applyNumberFormat="1" applyFont="1" applyBorder="1" applyAlignment="1">
      <alignment vertical="center" shrinkToFit="1"/>
    </xf>
    <xf numFmtId="179" fontId="12" fillId="0" borderId="12" xfId="0" applyNumberFormat="1" applyFont="1" applyBorder="1" applyAlignment="1">
      <alignment horizontal="center" vertical="center" shrinkToFit="1"/>
    </xf>
    <xf numFmtId="186" fontId="12" fillId="0" borderId="9" xfId="0" applyNumberFormat="1" applyFont="1" applyBorder="1" applyAlignment="1">
      <alignment vertical="center" shrinkToFit="1"/>
    </xf>
    <xf numFmtId="176" fontId="12" fillId="0" borderId="4" xfId="0" applyNumberFormat="1" applyFont="1" applyBorder="1" applyAlignment="1">
      <alignment vertical="center" shrinkToFit="1"/>
    </xf>
    <xf numFmtId="179" fontId="12" fillId="0" borderId="14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vertical="center" shrinkToFit="1"/>
    </xf>
    <xf numFmtId="179" fontId="13" fillId="0" borderId="13" xfId="0" applyNumberFormat="1" applyFont="1" applyBorder="1" applyAlignment="1">
      <alignment horizontal="center" vertical="center" shrinkToFit="1"/>
    </xf>
    <xf numFmtId="176" fontId="13" fillId="0" borderId="3" xfId="0" applyNumberFormat="1" applyFont="1" applyBorder="1" applyAlignment="1">
      <alignment vertical="center" shrinkToFit="1"/>
    </xf>
    <xf numFmtId="179" fontId="13" fillId="0" borderId="12" xfId="0" applyNumberFormat="1" applyFont="1" applyBorder="1" applyAlignment="1">
      <alignment horizontal="center" vertical="center" shrinkToFit="1"/>
    </xf>
    <xf numFmtId="176" fontId="13" fillId="0" borderId="4" xfId="0" applyNumberFormat="1" applyFont="1" applyBorder="1" applyAlignment="1">
      <alignment vertical="center" shrinkToFit="1"/>
    </xf>
    <xf numFmtId="179" fontId="13" fillId="0" borderId="14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181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187" fontId="2" fillId="0" borderId="31" xfId="0" applyNumberFormat="1" applyFont="1" applyBorder="1" applyAlignment="1" applyProtection="1">
      <alignment horizontal="right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87" fontId="2" fillId="0" borderId="31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184" fontId="2" fillId="0" borderId="16" xfId="0" applyNumberFormat="1" applyFont="1" applyBorder="1" applyAlignment="1" applyProtection="1">
      <alignment horizontal="left" vertical="center" shrinkToFit="1"/>
      <protection locked="0"/>
    </xf>
    <xf numFmtId="184" fontId="2" fillId="0" borderId="18" xfId="0" applyNumberFormat="1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11" fillId="0" borderId="26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30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left" shrinkToFit="1"/>
      <protection locked="0"/>
    </xf>
    <xf numFmtId="0" fontId="10" fillId="0" borderId="5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textRotation="255" shrinkToFit="1"/>
    </xf>
    <xf numFmtId="0" fontId="11" fillId="0" borderId="26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left" vertical="center" shrinkToFit="1"/>
      <protection locked="0"/>
    </xf>
    <xf numFmtId="0" fontId="11" fillId="0" borderId="30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6" xfId="0" applyFont="1" applyBorder="1" applyAlignment="1" applyProtection="1">
      <alignment horizontal="left" vertical="center" shrinkToFit="1"/>
      <protection locked="0"/>
    </xf>
    <xf numFmtId="0" fontId="14" fillId="0" borderId="26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textRotation="255" shrinkToFit="1"/>
    </xf>
    <xf numFmtId="0" fontId="11" fillId="0" borderId="15" xfId="0" applyFont="1" applyBorder="1" applyAlignment="1" applyProtection="1">
      <alignment horizontal="left" vertical="center" shrinkToFit="1"/>
      <protection locked="0"/>
    </xf>
    <xf numFmtId="0" fontId="11" fillId="0" borderId="16" xfId="0" applyFont="1" applyBorder="1" applyAlignment="1" applyProtection="1">
      <alignment horizontal="left" vertical="center" shrinkToFit="1"/>
      <protection locked="0"/>
    </xf>
    <xf numFmtId="0" fontId="11" fillId="0" borderId="18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56405" name="Picture 2">
          <a:extLst>
            <a:ext uri="{FF2B5EF4-FFF2-40B4-BE49-F238E27FC236}">
              <a16:creationId xmlns:a16="http://schemas.microsoft.com/office/drawing/2014/main" id="{AC0E53B5-F069-4B78-BAD5-888C88BE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56406" name="Picture 1">
          <a:extLst>
            <a:ext uri="{FF2B5EF4-FFF2-40B4-BE49-F238E27FC236}">
              <a16:creationId xmlns:a16="http://schemas.microsoft.com/office/drawing/2014/main" id="{57FCB8C4-819A-4E0B-8D86-C520DBEE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1175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4597" name="Picture 2">
          <a:extLst>
            <a:ext uri="{FF2B5EF4-FFF2-40B4-BE49-F238E27FC236}">
              <a16:creationId xmlns:a16="http://schemas.microsoft.com/office/drawing/2014/main" id="{2C15B490-A213-4F60-988A-16741C574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4598" name="Picture 1">
          <a:extLst>
            <a:ext uri="{FF2B5EF4-FFF2-40B4-BE49-F238E27FC236}">
              <a16:creationId xmlns:a16="http://schemas.microsoft.com/office/drawing/2014/main" id="{6F1C0ACF-CF7B-43DC-AF96-0E33B8BD5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5621" name="Picture 2">
          <a:extLst>
            <a:ext uri="{FF2B5EF4-FFF2-40B4-BE49-F238E27FC236}">
              <a16:creationId xmlns:a16="http://schemas.microsoft.com/office/drawing/2014/main" id="{75C1338E-685E-4093-B49A-9BFA1E63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5622" name="Picture 1">
          <a:extLst>
            <a:ext uri="{FF2B5EF4-FFF2-40B4-BE49-F238E27FC236}">
              <a16:creationId xmlns:a16="http://schemas.microsoft.com/office/drawing/2014/main" id="{47ED43A2-7D56-47F1-BCB2-DA591FFF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1175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6645" name="Picture 2">
          <a:extLst>
            <a:ext uri="{FF2B5EF4-FFF2-40B4-BE49-F238E27FC236}">
              <a16:creationId xmlns:a16="http://schemas.microsoft.com/office/drawing/2014/main" id="{50ECCE77-D134-4EB6-A380-EC0D297BF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6646" name="Picture 1">
          <a:extLst>
            <a:ext uri="{FF2B5EF4-FFF2-40B4-BE49-F238E27FC236}">
              <a16:creationId xmlns:a16="http://schemas.microsoft.com/office/drawing/2014/main" id="{E3D5E36C-A13B-4242-8481-1C5B6713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7669" name="Picture 2">
          <a:extLst>
            <a:ext uri="{FF2B5EF4-FFF2-40B4-BE49-F238E27FC236}">
              <a16:creationId xmlns:a16="http://schemas.microsoft.com/office/drawing/2014/main" id="{7976AACD-5C02-4FE6-ADDB-DE944CBE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7670" name="Picture 1">
          <a:extLst>
            <a:ext uri="{FF2B5EF4-FFF2-40B4-BE49-F238E27FC236}">
              <a16:creationId xmlns:a16="http://schemas.microsoft.com/office/drawing/2014/main" id="{87ADADEC-0DF5-4702-AC22-28CAE7B2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1175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8727" name="Picture 2">
          <a:extLst>
            <a:ext uri="{FF2B5EF4-FFF2-40B4-BE49-F238E27FC236}">
              <a16:creationId xmlns:a16="http://schemas.microsoft.com/office/drawing/2014/main" id="{77A11BC0-EE1F-4882-832C-00AB2AE4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8728" name="Picture 1">
          <a:extLst>
            <a:ext uri="{FF2B5EF4-FFF2-40B4-BE49-F238E27FC236}">
              <a16:creationId xmlns:a16="http://schemas.microsoft.com/office/drawing/2014/main" id="{1B98BD6E-BAFC-4F67-81CB-ECFE7B5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8729" name="Picture 2">
          <a:extLst>
            <a:ext uri="{FF2B5EF4-FFF2-40B4-BE49-F238E27FC236}">
              <a16:creationId xmlns:a16="http://schemas.microsoft.com/office/drawing/2014/main" id="{1A319A32-3EF0-48FE-B297-A031B750E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9688" name="Picture 2">
          <a:extLst>
            <a:ext uri="{FF2B5EF4-FFF2-40B4-BE49-F238E27FC236}">
              <a16:creationId xmlns:a16="http://schemas.microsoft.com/office/drawing/2014/main" id="{8574772E-CC4D-4F47-A36B-BEA96B03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9689" name="Picture 1">
          <a:extLst>
            <a:ext uri="{FF2B5EF4-FFF2-40B4-BE49-F238E27FC236}">
              <a16:creationId xmlns:a16="http://schemas.microsoft.com/office/drawing/2014/main" id="{B937CE77-328C-47AE-9A00-98F939AB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57429" name="Picture 2">
          <a:extLst>
            <a:ext uri="{FF2B5EF4-FFF2-40B4-BE49-F238E27FC236}">
              <a16:creationId xmlns:a16="http://schemas.microsoft.com/office/drawing/2014/main" id="{3CA7F66A-9380-431F-A662-CCDF8079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57430" name="Picture 1">
          <a:extLst>
            <a:ext uri="{FF2B5EF4-FFF2-40B4-BE49-F238E27FC236}">
              <a16:creationId xmlns:a16="http://schemas.microsoft.com/office/drawing/2014/main" id="{0A08079D-BDAA-41E7-B7AC-CD645CBFC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58454" name="Picture 2">
          <a:extLst>
            <a:ext uri="{FF2B5EF4-FFF2-40B4-BE49-F238E27FC236}">
              <a16:creationId xmlns:a16="http://schemas.microsoft.com/office/drawing/2014/main" id="{964F9037-164E-440B-95A3-78BBB7EF9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58455" name="Picture 1">
          <a:extLst>
            <a:ext uri="{FF2B5EF4-FFF2-40B4-BE49-F238E27FC236}">
              <a16:creationId xmlns:a16="http://schemas.microsoft.com/office/drawing/2014/main" id="{A6225C0B-1B37-4FF5-A8F3-9092ACBA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6603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59478" name="Picture 2">
          <a:extLst>
            <a:ext uri="{FF2B5EF4-FFF2-40B4-BE49-F238E27FC236}">
              <a16:creationId xmlns:a16="http://schemas.microsoft.com/office/drawing/2014/main" id="{3FB60A7B-3C4E-48CF-8B09-372A64D0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59479" name="Picture 1">
          <a:extLst>
            <a:ext uri="{FF2B5EF4-FFF2-40B4-BE49-F238E27FC236}">
              <a16:creationId xmlns:a16="http://schemas.microsoft.com/office/drawing/2014/main" id="{9928A929-C52A-42A6-B573-9B1BEF66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0501" name="Picture 2">
          <a:extLst>
            <a:ext uri="{FF2B5EF4-FFF2-40B4-BE49-F238E27FC236}">
              <a16:creationId xmlns:a16="http://schemas.microsoft.com/office/drawing/2014/main" id="{EC5105AD-C7F7-40A8-ADF0-534B1CD6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0502" name="Picture 1">
          <a:extLst>
            <a:ext uri="{FF2B5EF4-FFF2-40B4-BE49-F238E27FC236}">
              <a16:creationId xmlns:a16="http://schemas.microsoft.com/office/drawing/2014/main" id="{3AACE842-688F-4445-821C-FAB1258A2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1175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1525" name="Picture 2">
          <a:extLst>
            <a:ext uri="{FF2B5EF4-FFF2-40B4-BE49-F238E27FC236}">
              <a16:creationId xmlns:a16="http://schemas.microsoft.com/office/drawing/2014/main" id="{31FD90A7-265C-45CC-8F6B-1A186F1D9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1526" name="Picture 1">
          <a:extLst>
            <a:ext uri="{FF2B5EF4-FFF2-40B4-BE49-F238E27FC236}">
              <a16:creationId xmlns:a16="http://schemas.microsoft.com/office/drawing/2014/main" id="{90E5754F-6880-4240-9D2A-00BDC34A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2549" name="Picture 2">
          <a:extLst>
            <a:ext uri="{FF2B5EF4-FFF2-40B4-BE49-F238E27FC236}">
              <a16:creationId xmlns:a16="http://schemas.microsoft.com/office/drawing/2014/main" id="{0D619FA4-EAAD-4408-B9A9-1E5063B2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2550" name="Picture 1">
          <a:extLst>
            <a:ext uri="{FF2B5EF4-FFF2-40B4-BE49-F238E27FC236}">
              <a16:creationId xmlns:a16="http://schemas.microsoft.com/office/drawing/2014/main" id="{2C080771-8A4C-473F-A601-EFA4F135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1175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4</xdr:col>
      <xdr:colOff>312420</xdr:colOff>
      <xdr:row>1</xdr:row>
      <xdr:rowOff>68580</xdr:rowOff>
    </xdr:to>
    <xdr:pic>
      <xdr:nvPicPr>
        <xdr:cNvPr id="63573" name="Picture 2">
          <a:extLst>
            <a:ext uri="{FF2B5EF4-FFF2-40B4-BE49-F238E27FC236}">
              <a16:creationId xmlns:a16="http://schemas.microsoft.com/office/drawing/2014/main" id="{A0CFC77E-552D-4C0F-8254-ECEDCF19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53340"/>
          <a:ext cx="8991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152400</xdr:colOff>
      <xdr:row>53</xdr:row>
      <xdr:rowOff>182880</xdr:rowOff>
    </xdr:from>
    <xdr:to>
      <xdr:col>17</xdr:col>
      <xdr:colOff>129540</xdr:colOff>
      <xdr:row>54</xdr:row>
      <xdr:rowOff>190500</xdr:rowOff>
    </xdr:to>
    <xdr:pic>
      <xdr:nvPicPr>
        <xdr:cNvPr id="63574" name="Picture 1">
          <a:extLst>
            <a:ext uri="{FF2B5EF4-FFF2-40B4-BE49-F238E27FC236}">
              <a16:creationId xmlns:a16="http://schemas.microsoft.com/office/drawing/2014/main" id="{056BF484-5D3A-4E98-AA61-D20A3DB9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1346180"/>
          <a:ext cx="57150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8"/>
  <sheetViews>
    <sheetView showGridLines="0" tabSelected="1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45261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45231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45275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45231</v>
      </c>
      <c r="B9" s="7">
        <f>$A$3+15</f>
        <v>45246</v>
      </c>
      <c r="C9" s="81">
        <f t="shared" ref="C9:C39" si="0">B9</f>
        <v>45246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45247</v>
      </c>
      <c r="C10" s="79">
        <f t="shared" si="0"/>
        <v>45247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112">
        <f>$A$3+17</f>
        <v>45248</v>
      </c>
      <c r="C11" s="113">
        <f t="shared" si="0"/>
        <v>45248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7">
        <f>$A$3+18</f>
        <v>45249</v>
      </c>
      <c r="C12" s="88">
        <f t="shared" si="0"/>
        <v>45249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45250</v>
      </c>
      <c r="C13" s="79">
        <f t="shared" si="0"/>
        <v>45250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45251</v>
      </c>
      <c r="C14" s="79">
        <f t="shared" si="0"/>
        <v>45251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45252</v>
      </c>
      <c r="C15" s="79">
        <f t="shared" si="0"/>
        <v>45252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7">
        <f>$A$9+22</f>
        <v>45253</v>
      </c>
      <c r="C16" s="88">
        <f t="shared" si="0"/>
        <v>45253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45254</v>
      </c>
      <c r="C17" s="79">
        <f t="shared" si="0"/>
        <v>45254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112">
        <f>$A$3+24</f>
        <v>45255</v>
      </c>
      <c r="C18" s="113">
        <f t="shared" si="0"/>
        <v>45255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7">
        <f>$A$3+25</f>
        <v>45256</v>
      </c>
      <c r="C19" s="88">
        <f t="shared" si="0"/>
        <v>45256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45257</v>
      </c>
      <c r="C20" s="79">
        <f t="shared" si="0"/>
        <v>45257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45258</v>
      </c>
      <c r="C21" s="79">
        <f t="shared" si="0"/>
        <v>45258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45259</v>
      </c>
      <c r="C22" s="79">
        <f t="shared" si="0"/>
        <v>45259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45260</v>
      </c>
      <c r="C23" s="79">
        <f t="shared" si="0"/>
        <v>45260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>
        <f t="shared" si="15"/>
        <v>45261</v>
      </c>
      <c r="B24" s="80">
        <f>$A$9+30</f>
        <v>45261</v>
      </c>
      <c r="C24" s="79">
        <f t="shared" si="0"/>
        <v>45261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 t="str">
        <f t="shared" si="15"/>
        <v/>
      </c>
      <c r="B25" s="112">
        <f>$A$3+31</f>
        <v>45262</v>
      </c>
      <c r="C25" s="113">
        <f t="shared" si="0"/>
        <v>45262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7">
        <f>$A$3+32</f>
        <v>45263</v>
      </c>
      <c r="C26" s="88">
        <f t="shared" si="0"/>
        <v>45263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45264</v>
      </c>
      <c r="C27" s="79">
        <f t="shared" si="0"/>
        <v>45264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45265</v>
      </c>
      <c r="C28" s="79">
        <f t="shared" si="0"/>
        <v>45265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45266</v>
      </c>
      <c r="C29" s="79">
        <f t="shared" si="0"/>
        <v>45266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45267</v>
      </c>
      <c r="C30" s="79">
        <f t="shared" si="0"/>
        <v>45267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8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45268</v>
      </c>
      <c r="C31" s="79">
        <f t="shared" si="0"/>
        <v>45268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112">
        <f>$A$9+38</f>
        <v>45269</v>
      </c>
      <c r="C32" s="113">
        <f t="shared" si="0"/>
        <v>45269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7">
        <f>$A$3+39</f>
        <v>45270</v>
      </c>
      <c r="C33" s="88">
        <f t="shared" si="0"/>
        <v>45270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45271</v>
      </c>
      <c r="C34" s="79">
        <f t="shared" si="0"/>
        <v>45271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45272</v>
      </c>
      <c r="C35" s="79">
        <f t="shared" si="0"/>
        <v>45272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45273</v>
      </c>
      <c r="C36" s="79">
        <f t="shared" si="0"/>
        <v>45273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45274</v>
      </c>
      <c r="C37" s="79">
        <f t="shared" si="0"/>
        <v>45274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0">
        <f>IF(B37+1&lt;=$A$4,$A$3+44,"")</f>
        <v>45275</v>
      </c>
      <c r="C38" s="79">
        <f t="shared" si="0"/>
        <v>45275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47"/>
      <c r="U38" s="148"/>
      <c r="V38" s="82"/>
      <c r="W38" s="83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hidden="1" customHeight="1" x14ac:dyDescent="0.15">
      <c r="A39" s="13" t="str">
        <f t="shared" si="15"/>
        <v/>
      </c>
      <c r="B39" s="84" t="str">
        <f>IF(B38+1&lt;=$A$4,$A$3+45,"")</f>
        <v/>
      </c>
      <c r="C39" s="85" t="str">
        <f t="shared" si="0"/>
        <v/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9"/>
      <c r="U39" s="150"/>
      <c r="V39" s="53"/>
      <c r="W39" s="68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type="list" imeMode="off" allowBlank="1" showInputMessage="1" showErrorMessage="1" sqref="D9:D39 V9:V39" xr:uid="{00000000-0002-0000-0000-000000000000}">
      <formula1>"*"</formula1>
    </dataValidation>
    <dataValidation imeMode="off" allowBlank="1" showInputMessage="1" showErrorMessage="1" sqref="E9:I39 A2:W2 W52:W53 P49:P50 R51 T51 U49:V51" xr:uid="{00000000-0002-0000-0000-000001000000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8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45536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45505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45550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45505</v>
      </c>
      <c r="B9" s="7">
        <f>$A$3+15</f>
        <v>45520</v>
      </c>
      <c r="C9" s="81">
        <f t="shared" ref="C9:C39" si="0">B9</f>
        <v>45520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112">
        <f>$A$3+16</f>
        <v>45521</v>
      </c>
      <c r="C10" s="113">
        <f t="shared" si="0"/>
        <v>45521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7">
        <f>$A$3+17</f>
        <v>45522</v>
      </c>
      <c r="C11" s="88">
        <f t="shared" si="0"/>
        <v>45522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45523</v>
      </c>
      <c r="C12" s="79">
        <f t="shared" si="0"/>
        <v>45523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45524</v>
      </c>
      <c r="C13" s="79">
        <f t="shared" si="0"/>
        <v>45524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45525</v>
      </c>
      <c r="C14" s="79">
        <f t="shared" si="0"/>
        <v>45525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45526</v>
      </c>
      <c r="C15" s="79">
        <f t="shared" si="0"/>
        <v>45526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0">
        <f>$A$9+22</f>
        <v>45527</v>
      </c>
      <c r="C16" s="79">
        <f t="shared" si="0"/>
        <v>45527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112">
        <f>$A$3+23</f>
        <v>45528</v>
      </c>
      <c r="C17" s="113">
        <f t="shared" si="0"/>
        <v>45528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7">
        <f>$A$3+24</f>
        <v>45529</v>
      </c>
      <c r="C18" s="88">
        <f t="shared" si="0"/>
        <v>45529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45530</v>
      </c>
      <c r="C19" s="79">
        <f t="shared" si="0"/>
        <v>45530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45531</v>
      </c>
      <c r="C20" s="79">
        <f t="shared" si="0"/>
        <v>45531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45532</v>
      </c>
      <c r="C21" s="79">
        <f t="shared" si="0"/>
        <v>45532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45533</v>
      </c>
      <c r="C22" s="79">
        <f t="shared" si="0"/>
        <v>45533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45534</v>
      </c>
      <c r="C23" s="79">
        <f t="shared" si="0"/>
        <v>45534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112">
        <f>$A$9+30</f>
        <v>45535</v>
      </c>
      <c r="C24" s="113">
        <f t="shared" si="0"/>
        <v>45535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>
        <f t="shared" si="15"/>
        <v>45536</v>
      </c>
      <c r="B25" s="87">
        <f>$A$3+31</f>
        <v>45536</v>
      </c>
      <c r="C25" s="88">
        <f t="shared" si="0"/>
        <v>45536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45537</v>
      </c>
      <c r="C26" s="79">
        <f t="shared" si="0"/>
        <v>45537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45538</v>
      </c>
      <c r="C27" s="79">
        <f t="shared" si="0"/>
        <v>45538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45539</v>
      </c>
      <c r="C28" s="79">
        <f t="shared" si="0"/>
        <v>45539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45540</v>
      </c>
      <c r="C29" s="79">
        <f t="shared" si="0"/>
        <v>45540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45541</v>
      </c>
      <c r="C30" s="79">
        <f t="shared" si="0"/>
        <v>45541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112">
        <f>$A$3+37</f>
        <v>45542</v>
      </c>
      <c r="C31" s="113">
        <f t="shared" si="0"/>
        <v>45542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7">
        <f>$A$9+38</f>
        <v>45543</v>
      </c>
      <c r="C32" s="88">
        <f t="shared" si="0"/>
        <v>45543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45544</v>
      </c>
      <c r="C33" s="79">
        <f t="shared" si="0"/>
        <v>45544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45545</v>
      </c>
      <c r="C34" s="79">
        <f t="shared" si="0"/>
        <v>45545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45546</v>
      </c>
      <c r="C35" s="79">
        <f t="shared" si="0"/>
        <v>45546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45547</v>
      </c>
      <c r="C36" s="79">
        <f t="shared" si="0"/>
        <v>45547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45548</v>
      </c>
      <c r="C37" s="79">
        <f t="shared" si="0"/>
        <v>45548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112">
        <f>IF(B37+1&lt;=$A$4,$A$3+44,"")</f>
        <v>45549</v>
      </c>
      <c r="C38" s="113">
        <f t="shared" si="0"/>
        <v>45549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38"/>
      <c r="U38" s="139"/>
      <c r="V38" s="49"/>
      <c r="W38" s="67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customHeight="1" x14ac:dyDescent="0.15">
      <c r="A39" s="13" t="str">
        <f t="shared" si="15"/>
        <v/>
      </c>
      <c r="B39" s="110">
        <f>IF(B38+1&lt;=$A$4,$A$3+45,"")</f>
        <v>45550</v>
      </c>
      <c r="C39" s="111">
        <f t="shared" si="0"/>
        <v>45550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7"/>
      <c r="U39" s="148"/>
      <c r="V39" s="82"/>
      <c r="W39" s="83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type="list" imeMode="off" allowBlank="1" showInputMessage="1" showErrorMessage="1" sqref="D9:D39 V9:V39" xr:uid="{00000000-0002-0000-0900-000000000000}">
      <formula1>"*"</formula1>
    </dataValidation>
    <dataValidation imeMode="off" allowBlank="1" showInputMessage="1" showErrorMessage="1" sqref="E9:I39 A2:W2 W52:W53 P49:P50 R51 T51 U49:V51" xr:uid="{00000000-0002-0000-0900-000001000000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45566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45536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45580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45536</v>
      </c>
      <c r="B9" s="107">
        <f>$A$3+15</f>
        <v>45551</v>
      </c>
      <c r="C9" s="108">
        <f t="shared" ref="C9:C39" si="0">B9</f>
        <v>45551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45552</v>
      </c>
      <c r="C10" s="79">
        <f t="shared" si="0"/>
        <v>45552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45553</v>
      </c>
      <c r="C11" s="79">
        <f t="shared" si="0"/>
        <v>45553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45554</v>
      </c>
      <c r="C12" s="79">
        <f t="shared" si="0"/>
        <v>45554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45555</v>
      </c>
      <c r="C13" s="79">
        <f t="shared" si="0"/>
        <v>45555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112">
        <f>$A$3+20</f>
        <v>45556</v>
      </c>
      <c r="C14" s="113">
        <f t="shared" si="0"/>
        <v>45556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7">
        <f>$A$3+21</f>
        <v>45557</v>
      </c>
      <c r="C15" s="88">
        <f t="shared" si="0"/>
        <v>45557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7">
        <f>$A$9+22</f>
        <v>45558</v>
      </c>
      <c r="C16" s="88">
        <f t="shared" si="0"/>
        <v>45558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45559</v>
      </c>
      <c r="C17" s="79">
        <f t="shared" si="0"/>
        <v>45559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45560</v>
      </c>
      <c r="C18" s="79">
        <f t="shared" si="0"/>
        <v>45560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45561</v>
      </c>
      <c r="C19" s="79">
        <f t="shared" si="0"/>
        <v>45561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45562</v>
      </c>
      <c r="C20" s="79">
        <f t="shared" si="0"/>
        <v>45562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112">
        <f>$A$3+27</f>
        <v>45563</v>
      </c>
      <c r="C21" s="113">
        <f t="shared" si="0"/>
        <v>45563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7">
        <f>$A$3+28</f>
        <v>45564</v>
      </c>
      <c r="C22" s="88">
        <f t="shared" si="0"/>
        <v>45564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45565</v>
      </c>
      <c r="C23" s="79">
        <f t="shared" si="0"/>
        <v>45565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>
        <f t="shared" si="15"/>
        <v>45566</v>
      </c>
      <c r="B24" s="80">
        <f>$A$9+30</f>
        <v>45566</v>
      </c>
      <c r="C24" s="79">
        <f t="shared" si="0"/>
        <v>45566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 t="str">
        <f t="shared" si="15"/>
        <v/>
      </c>
      <c r="B25" s="80">
        <f>$A$3+31</f>
        <v>45567</v>
      </c>
      <c r="C25" s="79">
        <f t="shared" si="0"/>
        <v>45567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45568</v>
      </c>
      <c r="C26" s="79">
        <f t="shared" si="0"/>
        <v>45568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45569</v>
      </c>
      <c r="C27" s="79">
        <f t="shared" si="0"/>
        <v>45569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112">
        <f>$A$3+34</f>
        <v>45570</v>
      </c>
      <c r="C28" s="113">
        <f t="shared" si="0"/>
        <v>45570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7">
        <f>$A$3+35</f>
        <v>45571</v>
      </c>
      <c r="C29" s="88">
        <f t="shared" si="0"/>
        <v>45571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45572</v>
      </c>
      <c r="C30" s="79">
        <f t="shared" si="0"/>
        <v>45572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45573</v>
      </c>
      <c r="C31" s="79">
        <f t="shared" si="0"/>
        <v>45573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45574</v>
      </c>
      <c r="C32" s="79">
        <f t="shared" si="0"/>
        <v>45574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45575</v>
      </c>
      <c r="C33" s="79">
        <f t="shared" si="0"/>
        <v>45575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45576</v>
      </c>
      <c r="C34" s="79">
        <f t="shared" si="0"/>
        <v>45576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112">
        <f>IF(B34+1&lt;=$A$4,$A$3+41,"")</f>
        <v>45577</v>
      </c>
      <c r="C35" s="113">
        <f t="shared" si="0"/>
        <v>45577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7">
        <f>IF(B35+1&lt;=$A$4,$A$3+42,"")</f>
        <v>45578</v>
      </c>
      <c r="C36" s="88">
        <f t="shared" si="0"/>
        <v>45578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7">
        <f>IF(B36+1&lt;=$A$4,$A$3+43,"")</f>
        <v>45579</v>
      </c>
      <c r="C37" s="88">
        <f t="shared" si="0"/>
        <v>45579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0">
        <f>IF(B37+1&lt;=$A$4,$A$3+44,"")</f>
        <v>45580</v>
      </c>
      <c r="C38" s="79">
        <f t="shared" si="0"/>
        <v>45580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47"/>
      <c r="U38" s="148"/>
      <c r="V38" s="82"/>
      <c r="W38" s="83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hidden="1" customHeight="1" x14ac:dyDescent="0.15">
      <c r="A39" s="13" t="str">
        <f t="shared" si="15"/>
        <v/>
      </c>
      <c r="B39" s="84" t="str">
        <f>IF(B38+1&lt;=$A$4,$A$3+45,"")</f>
        <v/>
      </c>
      <c r="C39" s="85" t="str">
        <f t="shared" si="0"/>
        <v/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9"/>
      <c r="U39" s="150"/>
      <c r="V39" s="53"/>
      <c r="W39" s="68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imeMode="off" allowBlank="1" showInputMessage="1" showErrorMessage="1" sqref="E9:I39 A2:W2 W52:W53 P49:P50 R51 T51 U49:V51" xr:uid="{00000000-0002-0000-0A00-000000000000}"/>
    <dataValidation type="list" imeMode="off" allowBlank="1" showInputMessage="1" showErrorMessage="1" sqref="D9:D39 V9:V39" xr:uid="{00000000-0002-0000-0A00-000001000000}">
      <formula1>"*"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8"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45597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45566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45611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45566</v>
      </c>
      <c r="B9" s="7">
        <f>$A$3+15</f>
        <v>45581</v>
      </c>
      <c r="C9" s="81">
        <f t="shared" ref="C9:C39" si="0">B9</f>
        <v>45581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45582</v>
      </c>
      <c r="C10" s="79">
        <f t="shared" si="0"/>
        <v>45582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45583</v>
      </c>
      <c r="C11" s="79">
        <f t="shared" si="0"/>
        <v>45583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112">
        <f>$A$3+18</f>
        <v>45584</v>
      </c>
      <c r="C12" s="113">
        <f t="shared" si="0"/>
        <v>45584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7">
        <f>$A$3+19</f>
        <v>45585</v>
      </c>
      <c r="C13" s="88">
        <f t="shared" si="0"/>
        <v>45585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45586</v>
      </c>
      <c r="C14" s="79">
        <f t="shared" si="0"/>
        <v>45586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45587</v>
      </c>
      <c r="C15" s="79">
        <f t="shared" si="0"/>
        <v>45587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0">
        <f>$A$9+22</f>
        <v>45588</v>
      </c>
      <c r="C16" s="79">
        <f t="shared" si="0"/>
        <v>45588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45589</v>
      </c>
      <c r="C17" s="79">
        <f t="shared" si="0"/>
        <v>45589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45590</v>
      </c>
      <c r="C18" s="79">
        <f t="shared" si="0"/>
        <v>45590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112">
        <f>$A$3+25</f>
        <v>45591</v>
      </c>
      <c r="C19" s="113">
        <f t="shared" si="0"/>
        <v>45591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7">
        <f>$A$3+26</f>
        <v>45592</v>
      </c>
      <c r="C20" s="88">
        <f t="shared" si="0"/>
        <v>45592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45593</v>
      </c>
      <c r="C21" s="79">
        <f t="shared" si="0"/>
        <v>45593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45594</v>
      </c>
      <c r="C22" s="79">
        <f t="shared" si="0"/>
        <v>45594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45595</v>
      </c>
      <c r="C23" s="79">
        <f t="shared" si="0"/>
        <v>45595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80">
        <f>$A$9+30</f>
        <v>45596</v>
      </c>
      <c r="C24" s="79">
        <f t="shared" si="0"/>
        <v>45596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>
        <f t="shared" si="15"/>
        <v>45597</v>
      </c>
      <c r="B25" s="80">
        <f>$A$3+31</f>
        <v>45597</v>
      </c>
      <c r="C25" s="79">
        <f t="shared" si="0"/>
        <v>45597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112">
        <f>$A$3+32</f>
        <v>45598</v>
      </c>
      <c r="C26" s="113">
        <f t="shared" si="0"/>
        <v>45598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7">
        <f>$A$3+33</f>
        <v>45599</v>
      </c>
      <c r="C27" s="88">
        <f t="shared" si="0"/>
        <v>45599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7">
        <f>$A$3+34</f>
        <v>45600</v>
      </c>
      <c r="C28" s="88">
        <f t="shared" si="0"/>
        <v>45600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45601</v>
      </c>
      <c r="C29" s="79">
        <f t="shared" si="0"/>
        <v>45601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45602</v>
      </c>
      <c r="C30" s="79">
        <f t="shared" si="0"/>
        <v>45602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45603</v>
      </c>
      <c r="C31" s="79">
        <f t="shared" si="0"/>
        <v>45603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45604</v>
      </c>
      <c r="C32" s="79">
        <f t="shared" si="0"/>
        <v>45604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112">
        <f>$A$3+39</f>
        <v>45605</v>
      </c>
      <c r="C33" s="113">
        <f t="shared" si="0"/>
        <v>45605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7">
        <f>IF(B33+1&lt;=$A$4,$A$3+40,"")</f>
        <v>45606</v>
      </c>
      <c r="C34" s="88">
        <f t="shared" si="0"/>
        <v>45606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45607</v>
      </c>
      <c r="C35" s="79">
        <f t="shared" si="0"/>
        <v>45607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45608</v>
      </c>
      <c r="C36" s="79">
        <f t="shared" si="0"/>
        <v>45608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45609</v>
      </c>
      <c r="C37" s="79">
        <f t="shared" si="0"/>
        <v>45609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0">
        <f>IF(B37+1&lt;=$A$4,$A$3+44,"")</f>
        <v>45610</v>
      </c>
      <c r="C38" s="79">
        <f t="shared" si="0"/>
        <v>45610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38"/>
      <c r="U38" s="139"/>
      <c r="V38" s="49"/>
      <c r="W38" s="67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customHeight="1" x14ac:dyDescent="0.15">
      <c r="A39" s="13" t="str">
        <f t="shared" si="15"/>
        <v/>
      </c>
      <c r="B39" s="84">
        <f>IF(B38+1&lt;=$A$4,$A$3+45,"")</f>
        <v>45611</v>
      </c>
      <c r="C39" s="85">
        <f t="shared" si="0"/>
        <v>45611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7"/>
      <c r="U39" s="148"/>
      <c r="V39" s="82"/>
      <c r="W39" s="83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disablePrompts="1" count="2">
    <dataValidation type="list" imeMode="off" allowBlank="1" showInputMessage="1" showErrorMessage="1" sqref="D9:D39 V9:V39" xr:uid="{00000000-0002-0000-0B00-000000000000}">
      <formula1>"*"</formula1>
    </dataValidation>
    <dataValidation imeMode="off" allowBlank="1" showInputMessage="1" showErrorMessage="1" sqref="E9:I39 A2:W2 W52:W53 P49:P50 R51 T51 U49:V51" xr:uid="{00000000-0002-0000-0B00-000001000000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45627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45597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45641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45597</v>
      </c>
      <c r="B9" s="114">
        <f>$A$3+15</f>
        <v>45612</v>
      </c>
      <c r="C9" s="115">
        <f t="shared" ref="C9:C39" si="0">B9</f>
        <v>45612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7">
        <f>$A$3+16</f>
        <v>45613</v>
      </c>
      <c r="C10" s="88">
        <f t="shared" si="0"/>
        <v>45613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45614</v>
      </c>
      <c r="C11" s="79">
        <f t="shared" si="0"/>
        <v>45614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45615</v>
      </c>
      <c r="C12" s="79">
        <f t="shared" si="0"/>
        <v>45615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45616</v>
      </c>
      <c r="C13" s="79">
        <f t="shared" si="0"/>
        <v>45616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45617</v>
      </c>
      <c r="C14" s="79">
        <f t="shared" si="0"/>
        <v>45617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45618</v>
      </c>
      <c r="C15" s="79">
        <f t="shared" si="0"/>
        <v>45618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7">
        <f>$A$9+22</f>
        <v>45619</v>
      </c>
      <c r="C16" s="88">
        <f t="shared" si="0"/>
        <v>45619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7">
        <f>$A$3+23</f>
        <v>45620</v>
      </c>
      <c r="C17" s="88">
        <f t="shared" si="0"/>
        <v>45620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45621</v>
      </c>
      <c r="C18" s="79">
        <f t="shared" si="0"/>
        <v>45621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45622</v>
      </c>
      <c r="C19" s="79">
        <f t="shared" si="0"/>
        <v>45622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45623</v>
      </c>
      <c r="C20" s="79">
        <f t="shared" si="0"/>
        <v>45623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45624</v>
      </c>
      <c r="C21" s="79">
        <f t="shared" si="0"/>
        <v>45624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45625</v>
      </c>
      <c r="C22" s="79">
        <f t="shared" si="0"/>
        <v>45625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112">
        <f>$A$3+29</f>
        <v>45626</v>
      </c>
      <c r="C23" s="113">
        <f t="shared" si="0"/>
        <v>45626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>
        <f t="shared" si="15"/>
        <v>45627</v>
      </c>
      <c r="B24" s="87">
        <f>$A$9+30</f>
        <v>45627</v>
      </c>
      <c r="C24" s="88">
        <f t="shared" si="0"/>
        <v>45627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 t="str">
        <f t="shared" si="15"/>
        <v/>
      </c>
      <c r="B25" s="80">
        <f>$A$3+31</f>
        <v>45628</v>
      </c>
      <c r="C25" s="79">
        <f t="shared" si="0"/>
        <v>45628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45629</v>
      </c>
      <c r="C26" s="79">
        <f t="shared" si="0"/>
        <v>45629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45630</v>
      </c>
      <c r="C27" s="79">
        <f t="shared" si="0"/>
        <v>45630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45631</v>
      </c>
      <c r="C28" s="79">
        <f t="shared" si="0"/>
        <v>45631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45632</v>
      </c>
      <c r="C29" s="79">
        <f t="shared" si="0"/>
        <v>45632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112">
        <f>$A$3+36</f>
        <v>45633</v>
      </c>
      <c r="C30" s="113">
        <f t="shared" si="0"/>
        <v>45633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8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7">
        <f>$A$3+37</f>
        <v>45634</v>
      </c>
      <c r="C31" s="88">
        <f t="shared" si="0"/>
        <v>45634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45635</v>
      </c>
      <c r="C32" s="79">
        <f t="shared" si="0"/>
        <v>45635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45636</v>
      </c>
      <c r="C33" s="79">
        <f t="shared" si="0"/>
        <v>45636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45637</v>
      </c>
      <c r="C34" s="79">
        <f t="shared" si="0"/>
        <v>45637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45638</v>
      </c>
      <c r="C35" s="79">
        <f t="shared" si="0"/>
        <v>45638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45639</v>
      </c>
      <c r="C36" s="79">
        <f t="shared" si="0"/>
        <v>45639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112">
        <f>IF(B36+1&lt;=$A$4,$A$3+43,"")</f>
        <v>45640</v>
      </c>
      <c r="C37" s="113">
        <f t="shared" si="0"/>
        <v>45640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7">
        <f>IF(B37+1&lt;=$A$4,$A$3+44,"")</f>
        <v>45641</v>
      </c>
      <c r="C38" s="88">
        <f t="shared" si="0"/>
        <v>45641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47"/>
      <c r="U38" s="148"/>
      <c r="V38" s="82"/>
      <c r="W38" s="83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hidden="1" customHeight="1" x14ac:dyDescent="0.15">
      <c r="A39" s="13" t="str">
        <f t="shared" si="15"/>
        <v/>
      </c>
      <c r="B39" s="84" t="str">
        <f>IF(B38+1&lt;=$A$4,$A$3+45,"")</f>
        <v/>
      </c>
      <c r="C39" s="85" t="str">
        <f t="shared" si="0"/>
        <v/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9"/>
      <c r="U39" s="150"/>
      <c r="V39" s="53"/>
      <c r="W39" s="68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imeMode="off" allowBlank="1" showInputMessage="1" showErrorMessage="1" sqref="E9:I39 A2:W2 W52:W53 P49:P50 R51 T51 U49:V51" xr:uid="{00000000-0002-0000-0C00-000000000000}"/>
    <dataValidation type="list" imeMode="off" allowBlank="1" showInputMessage="1" showErrorMessage="1" sqref="D9:D39 V9:V39" xr:uid="{00000000-0002-0000-0C00-000001000000}">
      <formula1>"*"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8" orientation="portrait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 t="s">
        <v>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t="13.5" hidden="1" customHeight="1" x14ac:dyDescent="0.15">
      <c r="A3" s="121" t="e">
        <f>DATE(YEAR($A$2),MONTH($A$2)-1,1)</f>
        <v>#VALUE!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t="13.5" hidden="1" customHeight="1" x14ac:dyDescent="0.15">
      <c r="A4" s="122" t="e">
        <f>A2+14</f>
        <v>#VALUE!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44</v>
      </c>
      <c r="H8" s="6" t="s">
        <v>16</v>
      </c>
      <c r="I8" s="128"/>
      <c r="J8" s="5" t="s">
        <v>45</v>
      </c>
      <c r="K8" s="6" t="s">
        <v>46</v>
      </c>
      <c r="L8" s="5" t="s">
        <v>47</v>
      </c>
      <c r="M8" s="6" t="s">
        <v>48</v>
      </c>
      <c r="N8" s="5" t="s">
        <v>47</v>
      </c>
      <c r="O8" s="6" t="s">
        <v>49</v>
      </c>
      <c r="P8" s="5" t="s">
        <v>15</v>
      </c>
      <c r="Q8" s="6" t="s">
        <v>48</v>
      </c>
      <c r="R8" s="5" t="s">
        <v>15</v>
      </c>
      <c r="S8" s="6" t="s">
        <v>49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/>
      <c r="B9" s="7">
        <v>1</v>
      </c>
      <c r="C9" s="81"/>
      <c r="D9" s="25"/>
      <c r="E9" s="42"/>
      <c r="F9" s="43"/>
      <c r="G9" s="42"/>
      <c r="H9" s="43"/>
      <c r="I9" s="44"/>
      <c r="J9" s="17" t="str">
        <f t="shared" ref="J9:J39" si="0">IF($H9="","",IF($D9="",IF($AA9-$AB9&lt;=0,HOUR($AA9),HOUR($AB9)),""))</f>
        <v/>
      </c>
      <c r="K9" s="10" t="str">
        <f t="shared" ref="K9:K39" si="1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2">IF(D9="*","",IF(D9="",IF(E9="","",IF(AA9&lt;=AB9,"",MINUTE($AC9)))))</f>
        <v/>
      </c>
      <c r="N9" s="17" t="str">
        <f t="shared" ref="N9:N39" si="3">IF($H9="","",IF($D9="","",IF(G9&lt;22,HOUR($AA9),HOUR($AE9))))</f>
        <v/>
      </c>
      <c r="O9" s="10" t="str">
        <f t="shared" ref="O9:O39" si="4">IF($H9="","",IF($D9="","",IF(G9&lt;22,MINUTE($AA9),MINUTE($AE9))))</f>
        <v/>
      </c>
      <c r="P9" s="17" t="str">
        <f t="shared" ref="P9:P39" si="5">IF($D9="","",IF(G9&lt;22,"",HOUR(AF9)))</f>
        <v/>
      </c>
      <c r="Q9" s="10" t="str">
        <f t="shared" ref="Q9:Q39" si="6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7">TIME(E9,F9,0)</f>
        <v>0</v>
      </c>
      <c r="Y9" s="39" t="str">
        <f t="shared" ref="Y9:Y39" si="8">IF(G9="","0:00",CONCATENATE(G9,":",H9))</f>
        <v>0:00</v>
      </c>
      <c r="Z9" s="38" t="str">
        <f t="shared" ref="Z9:Z39" si="9">Y9</f>
        <v>0:00</v>
      </c>
      <c r="AA9" s="15">
        <f t="shared" ref="AA9:AA39" si="10">Z9-X9-(TIME(0,I9,0))</f>
        <v>0</v>
      </c>
      <c r="AB9" s="8">
        <v>0.33333333333333331</v>
      </c>
      <c r="AC9" s="37">
        <f t="shared" ref="AC9:AC39" si="11">AA9-AB9</f>
        <v>-0.33333333333333331</v>
      </c>
      <c r="AD9" s="41">
        <v>0.91666666666666663</v>
      </c>
      <c r="AE9" s="41">
        <f t="shared" ref="AE9:AE39" si="12">AA9-AF9</f>
        <v>0.91666666666666663</v>
      </c>
      <c r="AF9" s="37">
        <f t="shared" ref="AF9:AF39" si="13">Z9-AD9</f>
        <v>-0.91666666666666663</v>
      </c>
    </row>
    <row r="10" spans="1:32" ht="18" customHeight="1" x14ac:dyDescent="0.15">
      <c r="A10" s="14"/>
      <c r="B10" s="80">
        <v>2</v>
      </c>
      <c r="C10" s="79"/>
      <c r="D10" s="26"/>
      <c r="E10" s="46"/>
      <c r="F10" s="47"/>
      <c r="G10" s="46"/>
      <c r="H10" s="47"/>
      <c r="I10" s="48"/>
      <c r="J10" s="18" t="str">
        <f t="shared" si="0"/>
        <v/>
      </c>
      <c r="K10" s="16" t="str">
        <f t="shared" si="1"/>
        <v/>
      </c>
      <c r="L10" s="18" t="str">
        <f t="shared" ref="L10:L39" si="14">IF(D10="*","",IF(D10="",IF(AA10-AB10&gt;=$AC$8,HOUR(AA10-AB10),"")))</f>
        <v/>
      </c>
      <c r="M10" s="16" t="str">
        <f t="shared" si="2"/>
        <v/>
      </c>
      <c r="N10" s="18" t="str">
        <f t="shared" si="3"/>
        <v/>
      </c>
      <c r="O10" s="16" t="str">
        <f t="shared" si="4"/>
        <v/>
      </c>
      <c r="P10" s="18" t="str">
        <f t="shared" si="5"/>
        <v/>
      </c>
      <c r="Q10" s="16" t="str">
        <f t="shared" si="6"/>
        <v/>
      </c>
      <c r="R10" s="74"/>
      <c r="S10" s="75"/>
      <c r="T10" s="138"/>
      <c r="U10" s="139"/>
      <c r="V10" s="49"/>
      <c r="W10" s="67"/>
      <c r="X10" s="33">
        <f t="shared" si="7"/>
        <v>0</v>
      </c>
      <c r="Y10" s="39" t="str">
        <f t="shared" si="8"/>
        <v>0:00</v>
      </c>
      <c r="Z10" s="38" t="str">
        <f t="shared" si="9"/>
        <v>0:00</v>
      </c>
      <c r="AA10" s="15">
        <f t="shared" si="10"/>
        <v>0</v>
      </c>
      <c r="AB10" s="15">
        <v>0.33333333333333331</v>
      </c>
      <c r="AC10" s="37">
        <f t="shared" si="11"/>
        <v>-0.33333333333333331</v>
      </c>
      <c r="AD10" s="41">
        <v>0.91666666666666663</v>
      </c>
      <c r="AE10" s="41">
        <f t="shared" si="12"/>
        <v>0.91666666666666663</v>
      </c>
      <c r="AF10" s="37">
        <f t="shared" si="13"/>
        <v>-0.91666666666666663</v>
      </c>
    </row>
    <row r="11" spans="1:32" ht="18" customHeight="1" x14ac:dyDescent="0.15">
      <c r="A11" s="14"/>
      <c r="B11" s="80">
        <v>3</v>
      </c>
      <c r="C11" s="79"/>
      <c r="D11" s="26"/>
      <c r="E11" s="46"/>
      <c r="F11" s="47"/>
      <c r="G11" s="46"/>
      <c r="H11" s="47"/>
      <c r="I11" s="48"/>
      <c r="J11" s="18" t="str">
        <f t="shared" si="0"/>
        <v/>
      </c>
      <c r="K11" s="16" t="str">
        <f t="shared" si="1"/>
        <v/>
      </c>
      <c r="L11" s="18" t="str">
        <f t="shared" si="14"/>
        <v/>
      </c>
      <c r="M11" s="16" t="str">
        <f t="shared" si="2"/>
        <v/>
      </c>
      <c r="N11" s="18" t="str">
        <f t="shared" si="3"/>
        <v/>
      </c>
      <c r="O11" s="16" t="str">
        <f t="shared" si="4"/>
        <v/>
      </c>
      <c r="P11" s="18" t="str">
        <f t="shared" si="5"/>
        <v/>
      </c>
      <c r="Q11" s="16" t="str">
        <f t="shared" si="6"/>
        <v/>
      </c>
      <c r="R11" s="74"/>
      <c r="S11" s="75"/>
      <c r="T11" s="138"/>
      <c r="U11" s="139"/>
      <c r="V11" s="49"/>
      <c r="W11" s="67"/>
      <c r="X11" s="33">
        <f t="shared" si="7"/>
        <v>0</v>
      </c>
      <c r="Y11" s="39" t="str">
        <f t="shared" si="8"/>
        <v>0:00</v>
      </c>
      <c r="Z11" s="38" t="str">
        <f t="shared" si="9"/>
        <v>0:00</v>
      </c>
      <c r="AA11" s="15">
        <f t="shared" si="10"/>
        <v>0</v>
      </c>
      <c r="AB11" s="15">
        <v>0.33333333333333331</v>
      </c>
      <c r="AC11" s="37">
        <f t="shared" si="11"/>
        <v>-0.33333333333333331</v>
      </c>
      <c r="AD11" s="41">
        <v>0.91666666666666663</v>
      </c>
      <c r="AE11" s="41">
        <f t="shared" si="12"/>
        <v>0.91666666666666663</v>
      </c>
      <c r="AF11" s="37">
        <f t="shared" si="13"/>
        <v>-0.91666666666666663</v>
      </c>
    </row>
    <row r="12" spans="1:32" ht="18" customHeight="1" x14ac:dyDescent="0.15">
      <c r="A12" s="14"/>
      <c r="B12" s="80">
        <v>4</v>
      </c>
      <c r="C12" s="79"/>
      <c r="D12" s="26"/>
      <c r="E12" s="46"/>
      <c r="F12" s="47"/>
      <c r="G12" s="46"/>
      <c r="H12" s="47"/>
      <c r="I12" s="48"/>
      <c r="J12" s="18" t="str">
        <f t="shared" si="0"/>
        <v/>
      </c>
      <c r="K12" s="16" t="str">
        <f t="shared" si="1"/>
        <v/>
      </c>
      <c r="L12" s="18" t="str">
        <f t="shared" si="14"/>
        <v/>
      </c>
      <c r="M12" s="16" t="str">
        <f t="shared" si="2"/>
        <v/>
      </c>
      <c r="N12" s="18" t="str">
        <f t="shared" si="3"/>
        <v/>
      </c>
      <c r="O12" s="16" t="str">
        <f t="shared" si="4"/>
        <v/>
      </c>
      <c r="P12" s="18" t="str">
        <f t="shared" si="5"/>
        <v/>
      </c>
      <c r="Q12" s="16" t="str">
        <f t="shared" si="6"/>
        <v/>
      </c>
      <c r="R12" s="74"/>
      <c r="S12" s="75"/>
      <c r="T12" s="138"/>
      <c r="U12" s="139"/>
      <c r="V12" s="49"/>
      <c r="W12" s="67"/>
      <c r="X12" s="33">
        <f t="shared" si="7"/>
        <v>0</v>
      </c>
      <c r="Y12" s="39" t="str">
        <f t="shared" si="8"/>
        <v>0:00</v>
      </c>
      <c r="Z12" s="38" t="str">
        <f t="shared" si="9"/>
        <v>0:00</v>
      </c>
      <c r="AA12" s="15">
        <f t="shared" si="10"/>
        <v>0</v>
      </c>
      <c r="AB12" s="15">
        <v>0.33333333333333331</v>
      </c>
      <c r="AC12" s="37">
        <f t="shared" si="11"/>
        <v>-0.33333333333333331</v>
      </c>
      <c r="AD12" s="41">
        <v>0.91666666666666663</v>
      </c>
      <c r="AE12" s="41">
        <f t="shared" si="12"/>
        <v>0.91666666666666663</v>
      </c>
      <c r="AF12" s="37">
        <f t="shared" si="13"/>
        <v>-0.91666666666666663</v>
      </c>
    </row>
    <row r="13" spans="1:32" ht="18" customHeight="1" x14ac:dyDescent="0.15">
      <c r="A13" s="14"/>
      <c r="B13" s="80">
        <v>5</v>
      </c>
      <c r="C13" s="79"/>
      <c r="D13" s="26"/>
      <c r="E13" s="46"/>
      <c r="F13" s="47"/>
      <c r="G13" s="46"/>
      <c r="H13" s="47"/>
      <c r="I13" s="48"/>
      <c r="J13" s="18" t="str">
        <f t="shared" si="0"/>
        <v/>
      </c>
      <c r="K13" s="16" t="str">
        <f t="shared" si="1"/>
        <v/>
      </c>
      <c r="L13" s="18" t="str">
        <f t="shared" si="14"/>
        <v/>
      </c>
      <c r="M13" s="16" t="str">
        <f t="shared" si="2"/>
        <v/>
      </c>
      <c r="N13" s="18" t="str">
        <f t="shared" si="3"/>
        <v/>
      </c>
      <c r="O13" s="16" t="str">
        <f t="shared" si="4"/>
        <v/>
      </c>
      <c r="P13" s="18" t="str">
        <f t="shared" si="5"/>
        <v/>
      </c>
      <c r="Q13" s="16" t="str">
        <f t="shared" si="6"/>
        <v/>
      </c>
      <c r="R13" s="74"/>
      <c r="S13" s="75"/>
      <c r="T13" s="138"/>
      <c r="U13" s="139"/>
      <c r="V13" s="49"/>
      <c r="W13" s="67"/>
      <c r="X13" s="33">
        <f t="shared" si="7"/>
        <v>0</v>
      </c>
      <c r="Y13" s="39" t="str">
        <f t="shared" si="8"/>
        <v>0:00</v>
      </c>
      <c r="Z13" s="38" t="str">
        <f t="shared" si="9"/>
        <v>0:00</v>
      </c>
      <c r="AA13" s="15">
        <f t="shared" si="10"/>
        <v>0</v>
      </c>
      <c r="AB13" s="15">
        <v>0.33333333333333331</v>
      </c>
      <c r="AC13" s="37">
        <f t="shared" si="11"/>
        <v>-0.33333333333333331</v>
      </c>
      <c r="AD13" s="41">
        <v>0.91666666666666663</v>
      </c>
      <c r="AE13" s="41">
        <f t="shared" si="12"/>
        <v>0.91666666666666663</v>
      </c>
      <c r="AF13" s="37">
        <f t="shared" si="13"/>
        <v>-0.91666666666666663</v>
      </c>
    </row>
    <row r="14" spans="1:32" ht="18" customHeight="1" x14ac:dyDescent="0.15">
      <c r="A14" s="14"/>
      <c r="B14" s="80">
        <v>6</v>
      </c>
      <c r="C14" s="79"/>
      <c r="D14" s="26"/>
      <c r="E14" s="46"/>
      <c r="F14" s="47"/>
      <c r="G14" s="46"/>
      <c r="H14" s="47"/>
      <c r="I14" s="48"/>
      <c r="J14" s="18" t="str">
        <f t="shared" si="0"/>
        <v/>
      </c>
      <c r="K14" s="16" t="str">
        <f t="shared" si="1"/>
        <v/>
      </c>
      <c r="L14" s="18" t="str">
        <f t="shared" si="14"/>
        <v/>
      </c>
      <c r="M14" s="16" t="str">
        <f t="shared" si="2"/>
        <v/>
      </c>
      <c r="N14" s="18" t="str">
        <f t="shared" si="3"/>
        <v/>
      </c>
      <c r="O14" s="16" t="str">
        <f t="shared" si="4"/>
        <v/>
      </c>
      <c r="P14" s="18" t="str">
        <f t="shared" si="5"/>
        <v/>
      </c>
      <c r="Q14" s="16" t="str">
        <f t="shared" si="6"/>
        <v/>
      </c>
      <c r="R14" s="74"/>
      <c r="S14" s="75"/>
      <c r="T14" s="138"/>
      <c r="U14" s="139"/>
      <c r="V14" s="49"/>
      <c r="W14" s="67"/>
      <c r="X14" s="33">
        <f t="shared" si="7"/>
        <v>0</v>
      </c>
      <c r="Y14" s="39" t="str">
        <f t="shared" si="8"/>
        <v>0:00</v>
      </c>
      <c r="Z14" s="38" t="str">
        <f t="shared" si="9"/>
        <v>0:00</v>
      </c>
      <c r="AA14" s="15">
        <f t="shared" si="10"/>
        <v>0</v>
      </c>
      <c r="AB14" s="15">
        <v>0.33333333333333331</v>
      </c>
      <c r="AC14" s="37">
        <f t="shared" si="11"/>
        <v>-0.33333333333333331</v>
      </c>
      <c r="AD14" s="41">
        <v>0.91666666666666663</v>
      </c>
      <c r="AE14" s="41">
        <f t="shared" si="12"/>
        <v>0.91666666666666663</v>
      </c>
      <c r="AF14" s="37">
        <f t="shared" si="13"/>
        <v>-0.91666666666666663</v>
      </c>
    </row>
    <row r="15" spans="1:32" ht="18" customHeight="1" x14ac:dyDescent="0.15">
      <c r="A15" s="14"/>
      <c r="B15" s="80">
        <v>7</v>
      </c>
      <c r="C15" s="79"/>
      <c r="D15" s="26"/>
      <c r="E15" s="46"/>
      <c r="F15" s="47"/>
      <c r="G15" s="46"/>
      <c r="H15" s="47"/>
      <c r="I15" s="48"/>
      <c r="J15" s="18" t="str">
        <f t="shared" si="0"/>
        <v/>
      </c>
      <c r="K15" s="16" t="str">
        <f t="shared" si="1"/>
        <v/>
      </c>
      <c r="L15" s="18" t="str">
        <f t="shared" si="14"/>
        <v/>
      </c>
      <c r="M15" s="16" t="str">
        <f t="shared" si="2"/>
        <v/>
      </c>
      <c r="N15" s="18" t="str">
        <f t="shared" si="3"/>
        <v/>
      </c>
      <c r="O15" s="16" t="str">
        <f t="shared" si="4"/>
        <v/>
      </c>
      <c r="P15" s="18" t="str">
        <f t="shared" si="5"/>
        <v/>
      </c>
      <c r="Q15" s="16" t="str">
        <f t="shared" si="6"/>
        <v/>
      </c>
      <c r="R15" s="74"/>
      <c r="S15" s="75"/>
      <c r="T15" s="138"/>
      <c r="U15" s="139"/>
      <c r="V15" s="49"/>
      <c r="W15" s="67"/>
      <c r="X15" s="33">
        <f t="shared" si="7"/>
        <v>0</v>
      </c>
      <c r="Y15" s="39" t="str">
        <f t="shared" si="8"/>
        <v>0:00</v>
      </c>
      <c r="Z15" s="38" t="str">
        <f t="shared" si="9"/>
        <v>0:00</v>
      </c>
      <c r="AA15" s="15">
        <f t="shared" si="10"/>
        <v>0</v>
      </c>
      <c r="AB15" s="15">
        <v>0.33333333333333331</v>
      </c>
      <c r="AC15" s="37">
        <f t="shared" si="11"/>
        <v>-0.33333333333333331</v>
      </c>
      <c r="AD15" s="41">
        <v>0.91666666666666663</v>
      </c>
      <c r="AE15" s="41">
        <f t="shared" si="12"/>
        <v>0.91666666666666663</v>
      </c>
      <c r="AF15" s="37">
        <f t="shared" si="13"/>
        <v>-0.91666666666666663</v>
      </c>
    </row>
    <row r="16" spans="1:32" ht="18" customHeight="1" x14ac:dyDescent="0.15">
      <c r="A16" s="14"/>
      <c r="B16" s="80">
        <v>8</v>
      </c>
      <c r="C16" s="79"/>
      <c r="D16" s="26"/>
      <c r="E16" s="46"/>
      <c r="F16" s="47"/>
      <c r="G16" s="46"/>
      <c r="H16" s="47"/>
      <c r="I16" s="48"/>
      <c r="J16" s="18" t="str">
        <f t="shared" si="0"/>
        <v/>
      </c>
      <c r="K16" s="16" t="str">
        <f t="shared" si="1"/>
        <v/>
      </c>
      <c r="L16" s="18" t="str">
        <f t="shared" si="14"/>
        <v/>
      </c>
      <c r="M16" s="16" t="str">
        <f t="shared" si="2"/>
        <v/>
      </c>
      <c r="N16" s="18" t="str">
        <f t="shared" si="3"/>
        <v/>
      </c>
      <c r="O16" s="16" t="str">
        <f t="shared" si="4"/>
        <v/>
      </c>
      <c r="P16" s="18" t="str">
        <f t="shared" si="5"/>
        <v/>
      </c>
      <c r="Q16" s="16" t="str">
        <f t="shared" si="6"/>
        <v/>
      </c>
      <c r="R16" s="74"/>
      <c r="S16" s="75"/>
      <c r="T16" s="138"/>
      <c r="U16" s="139"/>
      <c r="V16" s="49"/>
      <c r="W16" s="67"/>
      <c r="X16" s="33">
        <f t="shared" si="7"/>
        <v>0</v>
      </c>
      <c r="Y16" s="39" t="str">
        <f t="shared" si="8"/>
        <v>0:00</v>
      </c>
      <c r="Z16" s="38" t="str">
        <f t="shared" si="9"/>
        <v>0:00</v>
      </c>
      <c r="AA16" s="15">
        <f t="shared" si="10"/>
        <v>0</v>
      </c>
      <c r="AB16" s="15">
        <v>0.33333333333333331</v>
      </c>
      <c r="AC16" s="37">
        <f t="shared" si="11"/>
        <v>-0.33333333333333331</v>
      </c>
      <c r="AD16" s="41">
        <v>0.91666666666666663</v>
      </c>
      <c r="AE16" s="41">
        <f t="shared" si="12"/>
        <v>0.91666666666666663</v>
      </c>
      <c r="AF16" s="37">
        <f t="shared" si="13"/>
        <v>-0.91666666666666663</v>
      </c>
    </row>
    <row r="17" spans="1:32" ht="18" customHeight="1" x14ac:dyDescent="0.15">
      <c r="A17" s="14"/>
      <c r="B17" s="80">
        <v>9</v>
      </c>
      <c r="C17" s="79"/>
      <c r="D17" s="26"/>
      <c r="E17" s="46"/>
      <c r="F17" s="47"/>
      <c r="G17" s="46"/>
      <c r="H17" s="47"/>
      <c r="I17" s="48"/>
      <c r="J17" s="18" t="str">
        <f t="shared" si="0"/>
        <v/>
      </c>
      <c r="K17" s="16" t="str">
        <f t="shared" si="1"/>
        <v/>
      </c>
      <c r="L17" s="18" t="str">
        <f t="shared" si="14"/>
        <v/>
      </c>
      <c r="M17" s="16" t="str">
        <f t="shared" si="2"/>
        <v/>
      </c>
      <c r="N17" s="18" t="str">
        <f t="shared" si="3"/>
        <v/>
      </c>
      <c r="O17" s="16" t="str">
        <f t="shared" si="4"/>
        <v/>
      </c>
      <c r="P17" s="18" t="str">
        <f t="shared" si="5"/>
        <v/>
      </c>
      <c r="Q17" s="16" t="str">
        <f t="shared" si="6"/>
        <v/>
      </c>
      <c r="R17" s="74"/>
      <c r="S17" s="75"/>
      <c r="T17" s="138"/>
      <c r="U17" s="139"/>
      <c r="V17" s="49"/>
      <c r="W17" s="67"/>
      <c r="X17" s="33">
        <f t="shared" si="7"/>
        <v>0</v>
      </c>
      <c r="Y17" s="39" t="str">
        <f t="shared" si="8"/>
        <v>0:00</v>
      </c>
      <c r="Z17" s="38" t="str">
        <f t="shared" si="9"/>
        <v>0:00</v>
      </c>
      <c r="AA17" s="15">
        <f t="shared" si="10"/>
        <v>0</v>
      </c>
      <c r="AB17" s="15">
        <v>0.33333333333333331</v>
      </c>
      <c r="AC17" s="37">
        <f t="shared" si="11"/>
        <v>-0.33333333333333331</v>
      </c>
      <c r="AD17" s="41">
        <v>0.91666666666666663</v>
      </c>
      <c r="AE17" s="41">
        <f t="shared" si="12"/>
        <v>0.91666666666666663</v>
      </c>
      <c r="AF17" s="37">
        <f t="shared" si="13"/>
        <v>-0.91666666666666663</v>
      </c>
    </row>
    <row r="18" spans="1:32" ht="18" customHeight="1" x14ac:dyDescent="0.15">
      <c r="A18" s="14"/>
      <c r="B18" s="80">
        <v>10</v>
      </c>
      <c r="C18" s="79"/>
      <c r="D18" s="26"/>
      <c r="E18" s="46"/>
      <c r="F18" s="47"/>
      <c r="G18" s="46"/>
      <c r="H18" s="47"/>
      <c r="I18" s="48"/>
      <c r="J18" s="18" t="str">
        <f t="shared" si="0"/>
        <v/>
      </c>
      <c r="K18" s="16" t="str">
        <f t="shared" si="1"/>
        <v/>
      </c>
      <c r="L18" s="18" t="str">
        <f t="shared" si="14"/>
        <v/>
      </c>
      <c r="M18" s="16" t="str">
        <f t="shared" si="2"/>
        <v/>
      </c>
      <c r="N18" s="18" t="str">
        <f t="shared" si="3"/>
        <v/>
      </c>
      <c r="O18" s="16" t="str">
        <f t="shared" si="4"/>
        <v/>
      </c>
      <c r="P18" s="18" t="str">
        <f t="shared" si="5"/>
        <v/>
      </c>
      <c r="Q18" s="16" t="str">
        <f t="shared" si="6"/>
        <v/>
      </c>
      <c r="R18" s="74"/>
      <c r="S18" s="75"/>
      <c r="T18" s="138"/>
      <c r="U18" s="139"/>
      <c r="V18" s="49"/>
      <c r="W18" s="67"/>
      <c r="X18" s="33">
        <f t="shared" si="7"/>
        <v>0</v>
      </c>
      <c r="Y18" s="39" t="str">
        <f t="shared" si="8"/>
        <v>0:00</v>
      </c>
      <c r="Z18" s="38" t="str">
        <f t="shared" si="9"/>
        <v>0:00</v>
      </c>
      <c r="AA18" s="15">
        <f t="shared" si="10"/>
        <v>0</v>
      </c>
      <c r="AB18" s="15">
        <v>0.33333333333333331</v>
      </c>
      <c r="AC18" s="37">
        <f t="shared" si="11"/>
        <v>-0.33333333333333331</v>
      </c>
      <c r="AD18" s="41">
        <v>0.91666666666666663</v>
      </c>
      <c r="AE18" s="41">
        <f t="shared" si="12"/>
        <v>0.91666666666666663</v>
      </c>
      <c r="AF18" s="37">
        <f t="shared" si="13"/>
        <v>-0.91666666666666663</v>
      </c>
    </row>
    <row r="19" spans="1:32" ht="18" customHeight="1" x14ac:dyDescent="0.15">
      <c r="A19" s="14"/>
      <c r="B19" s="80">
        <v>11</v>
      </c>
      <c r="C19" s="79"/>
      <c r="D19" s="26"/>
      <c r="E19" s="46"/>
      <c r="F19" s="47"/>
      <c r="G19" s="46"/>
      <c r="H19" s="47"/>
      <c r="I19" s="48"/>
      <c r="J19" s="18" t="str">
        <f t="shared" si="0"/>
        <v/>
      </c>
      <c r="K19" s="16" t="str">
        <f t="shared" si="1"/>
        <v/>
      </c>
      <c r="L19" s="18" t="str">
        <f t="shared" si="14"/>
        <v/>
      </c>
      <c r="M19" s="16" t="str">
        <f t="shared" si="2"/>
        <v/>
      </c>
      <c r="N19" s="18" t="str">
        <f t="shared" si="3"/>
        <v/>
      </c>
      <c r="O19" s="16" t="str">
        <f t="shared" si="4"/>
        <v/>
      </c>
      <c r="P19" s="18" t="str">
        <f t="shared" si="5"/>
        <v/>
      </c>
      <c r="Q19" s="16" t="str">
        <f t="shared" si="6"/>
        <v/>
      </c>
      <c r="R19" s="74"/>
      <c r="S19" s="75"/>
      <c r="T19" s="138"/>
      <c r="U19" s="139"/>
      <c r="V19" s="49"/>
      <c r="W19" s="67"/>
      <c r="X19" s="33">
        <f t="shared" si="7"/>
        <v>0</v>
      </c>
      <c r="Y19" s="39" t="str">
        <f t="shared" si="8"/>
        <v>0:00</v>
      </c>
      <c r="Z19" s="38" t="str">
        <f t="shared" si="9"/>
        <v>0:00</v>
      </c>
      <c r="AA19" s="15">
        <f t="shared" si="10"/>
        <v>0</v>
      </c>
      <c r="AB19" s="15">
        <v>0.33333333333333331</v>
      </c>
      <c r="AC19" s="37">
        <f t="shared" si="11"/>
        <v>-0.33333333333333331</v>
      </c>
      <c r="AD19" s="41">
        <v>0.91666666666666663</v>
      </c>
      <c r="AE19" s="41">
        <f t="shared" si="12"/>
        <v>0.91666666666666663</v>
      </c>
      <c r="AF19" s="37">
        <f t="shared" si="13"/>
        <v>-0.91666666666666663</v>
      </c>
    </row>
    <row r="20" spans="1:32" ht="18" customHeight="1" x14ac:dyDescent="0.15">
      <c r="A20" s="14"/>
      <c r="B20" s="80">
        <v>12</v>
      </c>
      <c r="C20" s="79"/>
      <c r="D20" s="26"/>
      <c r="E20" s="46"/>
      <c r="F20" s="47"/>
      <c r="G20" s="46"/>
      <c r="H20" s="47"/>
      <c r="I20" s="48"/>
      <c r="J20" s="18" t="str">
        <f t="shared" si="0"/>
        <v/>
      </c>
      <c r="K20" s="16" t="str">
        <f t="shared" si="1"/>
        <v/>
      </c>
      <c r="L20" s="18" t="str">
        <f t="shared" si="14"/>
        <v/>
      </c>
      <c r="M20" s="16" t="str">
        <f t="shared" si="2"/>
        <v/>
      </c>
      <c r="N20" s="18" t="str">
        <f t="shared" si="3"/>
        <v/>
      </c>
      <c r="O20" s="16" t="str">
        <f t="shared" si="4"/>
        <v/>
      </c>
      <c r="P20" s="18" t="str">
        <f t="shared" si="5"/>
        <v/>
      </c>
      <c r="Q20" s="16" t="str">
        <f t="shared" si="6"/>
        <v/>
      </c>
      <c r="R20" s="74"/>
      <c r="S20" s="75"/>
      <c r="T20" s="138"/>
      <c r="U20" s="139"/>
      <c r="V20" s="49"/>
      <c r="W20" s="67"/>
      <c r="X20" s="33">
        <f t="shared" si="7"/>
        <v>0</v>
      </c>
      <c r="Y20" s="39" t="str">
        <f t="shared" si="8"/>
        <v>0:00</v>
      </c>
      <c r="Z20" s="38" t="str">
        <f t="shared" si="9"/>
        <v>0:00</v>
      </c>
      <c r="AA20" s="15">
        <f t="shared" si="10"/>
        <v>0</v>
      </c>
      <c r="AB20" s="15">
        <v>0.33333333333333331</v>
      </c>
      <c r="AC20" s="37">
        <f t="shared" si="11"/>
        <v>-0.33333333333333331</v>
      </c>
      <c r="AD20" s="41">
        <v>0.91666666666666663</v>
      </c>
      <c r="AE20" s="41">
        <f t="shared" si="12"/>
        <v>0.91666666666666663</v>
      </c>
      <c r="AF20" s="37">
        <f t="shared" si="13"/>
        <v>-0.91666666666666663</v>
      </c>
    </row>
    <row r="21" spans="1:32" ht="18" customHeight="1" x14ac:dyDescent="0.15">
      <c r="A21" s="14"/>
      <c r="B21" s="80">
        <v>13</v>
      </c>
      <c r="C21" s="79"/>
      <c r="D21" s="26"/>
      <c r="E21" s="46"/>
      <c r="F21" s="47"/>
      <c r="G21" s="46"/>
      <c r="H21" s="47"/>
      <c r="I21" s="48"/>
      <c r="J21" s="18" t="str">
        <f t="shared" si="0"/>
        <v/>
      </c>
      <c r="K21" s="16" t="str">
        <f t="shared" si="1"/>
        <v/>
      </c>
      <c r="L21" s="18" t="str">
        <f t="shared" si="14"/>
        <v/>
      </c>
      <c r="M21" s="16" t="str">
        <f t="shared" si="2"/>
        <v/>
      </c>
      <c r="N21" s="18" t="str">
        <f t="shared" si="3"/>
        <v/>
      </c>
      <c r="O21" s="16" t="str">
        <f t="shared" si="4"/>
        <v/>
      </c>
      <c r="P21" s="18" t="str">
        <f t="shared" si="5"/>
        <v/>
      </c>
      <c r="Q21" s="16" t="str">
        <f t="shared" si="6"/>
        <v/>
      </c>
      <c r="R21" s="74"/>
      <c r="S21" s="75"/>
      <c r="T21" s="138"/>
      <c r="U21" s="139"/>
      <c r="V21" s="49"/>
      <c r="W21" s="67"/>
      <c r="X21" s="33">
        <f t="shared" si="7"/>
        <v>0</v>
      </c>
      <c r="Y21" s="39" t="str">
        <f t="shared" si="8"/>
        <v>0:00</v>
      </c>
      <c r="Z21" s="38" t="str">
        <f t="shared" si="9"/>
        <v>0:00</v>
      </c>
      <c r="AA21" s="15">
        <f t="shared" si="10"/>
        <v>0</v>
      </c>
      <c r="AB21" s="15">
        <v>0.33333333333333331</v>
      </c>
      <c r="AC21" s="37">
        <f t="shared" si="11"/>
        <v>-0.33333333333333331</v>
      </c>
      <c r="AD21" s="41">
        <v>0.91666666666666663</v>
      </c>
      <c r="AE21" s="41">
        <f t="shared" si="12"/>
        <v>0.91666666666666663</v>
      </c>
      <c r="AF21" s="37">
        <f t="shared" si="13"/>
        <v>-0.91666666666666663</v>
      </c>
    </row>
    <row r="22" spans="1:32" ht="18" customHeight="1" x14ac:dyDescent="0.15">
      <c r="A22" s="14"/>
      <c r="B22" s="80">
        <v>14</v>
      </c>
      <c r="C22" s="79"/>
      <c r="D22" s="26"/>
      <c r="E22" s="46"/>
      <c r="F22" s="47"/>
      <c r="G22" s="46"/>
      <c r="H22" s="47"/>
      <c r="I22" s="48"/>
      <c r="J22" s="18" t="str">
        <f t="shared" si="0"/>
        <v/>
      </c>
      <c r="K22" s="16" t="str">
        <f t="shared" si="1"/>
        <v/>
      </c>
      <c r="L22" s="18" t="str">
        <f t="shared" si="14"/>
        <v/>
      </c>
      <c r="M22" s="16" t="str">
        <f t="shared" si="2"/>
        <v/>
      </c>
      <c r="N22" s="18" t="str">
        <f t="shared" si="3"/>
        <v/>
      </c>
      <c r="O22" s="16" t="str">
        <f t="shared" si="4"/>
        <v/>
      </c>
      <c r="P22" s="18" t="str">
        <f t="shared" si="5"/>
        <v/>
      </c>
      <c r="Q22" s="16" t="str">
        <f t="shared" si="6"/>
        <v/>
      </c>
      <c r="R22" s="74"/>
      <c r="S22" s="75"/>
      <c r="T22" s="138"/>
      <c r="U22" s="139"/>
      <c r="V22" s="49"/>
      <c r="W22" s="67"/>
      <c r="X22" s="33">
        <f t="shared" si="7"/>
        <v>0</v>
      </c>
      <c r="Y22" s="39" t="str">
        <f t="shared" si="8"/>
        <v>0:00</v>
      </c>
      <c r="Z22" s="38" t="str">
        <f t="shared" si="9"/>
        <v>0:00</v>
      </c>
      <c r="AA22" s="15">
        <f t="shared" si="10"/>
        <v>0</v>
      </c>
      <c r="AB22" s="15">
        <v>0.33333333333333331</v>
      </c>
      <c r="AC22" s="37">
        <f t="shared" si="11"/>
        <v>-0.33333333333333331</v>
      </c>
      <c r="AD22" s="41">
        <v>0.91666666666666663</v>
      </c>
      <c r="AE22" s="41">
        <f t="shared" si="12"/>
        <v>0.91666666666666663</v>
      </c>
      <c r="AF22" s="37">
        <f t="shared" si="13"/>
        <v>-0.91666666666666663</v>
      </c>
    </row>
    <row r="23" spans="1:32" ht="18" customHeight="1" x14ac:dyDescent="0.15">
      <c r="A23" s="14"/>
      <c r="B23" s="80">
        <v>15</v>
      </c>
      <c r="C23" s="79"/>
      <c r="D23" s="26"/>
      <c r="E23" s="46"/>
      <c r="F23" s="47"/>
      <c r="G23" s="46"/>
      <c r="H23" s="47"/>
      <c r="I23" s="48"/>
      <c r="J23" s="18" t="str">
        <f t="shared" si="0"/>
        <v/>
      </c>
      <c r="K23" s="16" t="str">
        <f t="shared" si="1"/>
        <v/>
      </c>
      <c r="L23" s="18" t="str">
        <f t="shared" si="14"/>
        <v/>
      </c>
      <c r="M23" s="16" t="str">
        <f t="shared" si="2"/>
        <v/>
      </c>
      <c r="N23" s="18" t="str">
        <f t="shared" si="3"/>
        <v/>
      </c>
      <c r="O23" s="16" t="str">
        <f t="shared" si="4"/>
        <v/>
      </c>
      <c r="P23" s="18" t="str">
        <f t="shared" si="5"/>
        <v/>
      </c>
      <c r="Q23" s="16" t="str">
        <f t="shared" si="6"/>
        <v/>
      </c>
      <c r="R23" s="74"/>
      <c r="S23" s="75"/>
      <c r="T23" s="138"/>
      <c r="U23" s="139"/>
      <c r="V23" s="49"/>
      <c r="W23" s="67"/>
      <c r="X23" s="33">
        <f t="shared" si="7"/>
        <v>0</v>
      </c>
      <c r="Y23" s="39" t="str">
        <f t="shared" si="8"/>
        <v>0:00</v>
      </c>
      <c r="Z23" s="38" t="str">
        <f t="shared" si="9"/>
        <v>0:00</v>
      </c>
      <c r="AA23" s="15">
        <f t="shared" si="10"/>
        <v>0</v>
      </c>
      <c r="AB23" s="15">
        <v>0.33333333333333331</v>
      </c>
      <c r="AC23" s="37">
        <f t="shared" si="11"/>
        <v>-0.33333333333333331</v>
      </c>
      <c r="AD23" s="41">
        <v>0.91666666666666663</v>
      </c>
      <c r="AE23" s="41">
        <f t="shared" si="12"/>
        <v>0.91666666666666663</v>
      </c>
      <c r="AF23" s="37">
        <f t="shared" si="13"/>
        <v>-0.91666666666666663</v>
      </c>
    </row>
    <row r="24" spans="1:32" ht="18" customHeight="1" x14ac:dyDescent="0.15">
      <c r="A24" s="14"/>
      <c r="B24" s="80">
        <v>16</v>
      </c>
      <c r="C24" s="79"/>
      <c r="D24" s="26"/>
      <c r="E24" s="46"/>
      <c r="F24" s="47"/>
      <c r="G24" s="46"/>
      <c r="H24" s="47"/>
      <c r="I24" s="48"/>
      <c r="J24" s="18" t="str">
        <f t="shared" si="0"/>
        <v/>
      </c>
      <c r="K24" s="16" t="str">
        <f t="shared" si="1"/>
        <v/>
      </c>
      <c r="L24" s="18" t="str">
        <f t="shared" si="14"/>
        <v/>
      </c>
      <c r="M24" s="16" t="str">
        <f t="shared" si="2"/>
        <v/>
      </c>
      <c r="N24" s="18" t="str">
        <f t="shared" si="3"/>
        <v/>
      </c>
      <c r="O24" s="16" t="str">
        <f t="shared" si="4"/>
        <v/>
      </c>
      <c r="P24" s="18" t="str">
        <f t="shared" si="5"/>
        <v/>
      </c>
      <c r="Q24" s="16" t="str">
        <f t="shared" si="6"/>
        <v/>
      </c>
      <c r="R24" s="74"/>
      <c r="S24" s="75"/>
      <c r="T24" s="138"/>
      <c r="U24" s="139"/>
      <c r="V24" s="49"/>
      <c r="W24" s="67"/>
      <c r="X24" s="33">
        <f t="shared" si="7"/>
        <v>0</v>
      </c>
      <c r="Y24" s="39" t="str">
        <f t="shared" si="8"/>
        <v>0:00</v>
      </c>
      <c r="Z24" s="38" t="str">
        <f t="shared" si="9"/>
        <v>0:00</v>
      </c>
      <c r="AA24" s="15">
        <f t="shared" si="10"/>
        <v>0</v>
      </c>
      <c r="AB24" s="15">
        <v>0.33333333333333331</v>
      </c>
      <c r="AC24" s="37">
        <f t="shared" si="11"/>
        <v>-0.33333333333333331</v>
      </c>
      <c r="AD24" s="41">
        <v>0.91666666666666663</v>
      </c>
      <c r="AE24" s="41">
        <f t="shared" si="12"/>
        <v>0.91666666666666663</v>
      </c>
      <c r="AF24" s="37">
        <f t="shared" si="13"/>
        <v>-0.91666666666666663</v>
      </c>
    </row>
    <row r="25" spans="1:32" ht="18" customHeight="1" x14ac:dyDescent="0.15">
      <c r="A25" s="14"/>
      <c r="B25" s="80">
        <v>17</v>
      </c>
      <c r="C25" s="79"/>
      <c r="D25" s="26"/>
      <c r="E25" s="46"/>
      <c r="F25" s="47"/>
      <c r="G25" s="46"/>
      <c r="H25" s="47"/>
      <c r="I25" s="48"/>
      <c r="J25" s="18" t="str">
        <f t="shared" si="0"/>
        <v/>
      </c>
      <c r="K25" s="16" t="str">
        <f t="shared" si="1"/>
        <v/>
      </c>
      <c r="L25" s="18" t="str">
        <f t="shared" si="14"/>
        <v/>
      </c>
      <c r="M25" s="16" t="str">
        <f t="shared" si="2"/>
        <v/>
      </c>
      <c r="N25" s="18" t="str">
        <f t="shared" si="3"/>
        <v/>
      </c>
      <c r="O25" s="16" t="str">
        <f t="shared" si="4"/>
        <v/>
      </c>
      <c r="P25" s="18" t="str">
        <f t="shared" si="5"/>
        <v/>
      </c>
      <c r="Q25" s="16" t="str">
        <f t="shared" si="6"/>
        <v/>
      </c>
      <c r="R25" s="74"/>
      <c r="S25" s="75"/>
      <c r="T25" s="138"/>
      <c r="U25" s="139"/>
      <c r="V25" s="49"/>
      <c r="W25" s="67"/>
      <c r="X25" s="33">
        <f t="shared" si="7"/>
        <v>0</v>
      </c>
      <c r="Y25" s="39" t="str">
        <f t="shared" si="8"/>
        <v>0:00</v>
      </c>
      <c r="Z25" s="38" t="str">
        <f t="shared" si="9"/>
        <v>0:00</v>
      </c>
      <c r="AA25" s="15">
        <f t="shared" si="10"/>
        <v>0</v>
      </c>
      <c r="AB25" s="15">
        <v>0.33333333333333331</v>
      </c>
      <c r="AC25" s="37">
        <f t="shared" si="11"/>
        <v>-0.33333333333333331</v>
      </c>
      <c r="AD25" s="41">
        <v>0.91666666666666663</v>
      </c>
      <c r="AE25" s="41">
        <f t="shared" si="12"/>
        <v>0.91666666666666663</v>
      </c>
      <c r="AF25" s="37">
        <f t="shared" si="13"/>
        <v>-0.91666666666666663</v>
      </c>
    </row>
    <row r="26" spans="1:32" ht="18" customHeight="1" x14ac:dyDescent="0.15">
      <c r="A26" s="14"/>
      <c r="B26" s="80">
        <v>18</v>
      </c>
      <c r="C26" s="79"/>
      <c r="D26" s="26"/>
      <c r="E26" s="46"/>
      <c r="F26" s="47"/>
      <c r="G26" s="46"/>
      <c r="H26" s="47"/>
      <c r="I26" s="48"/>
      <c r="J26" s="18" t="str">
        <f t="shared" si="0"/>
        <v/>
      </c>
      <c r="K26" s="16" t="str">
        <f t="shared" si="1"/>
        <v/>
      </c>
      <c r="L26" s="18" t="str">
        <f t="shared" si="14"/>
        <v/>
      </c>
      <c r="M26" s="16" t="str">
        <f t="shared" si="2"/>
        <v/>
      </c>
      <c r="N26" s="18" t="str">
        <f t="shared" si="3"/>
        <v/>
      </c>
      <c r="O26" s="16" t="str">
        <f t="shared" si="4"/>
        <v/>
      </c>
      <c r="P26" s="18" t="str">
        <f t="shared" si="5"/>
        <v/>
      </c>
      <c r="Q26" s="16" t="str">
        <f t="shared" si="6"/>
        <v/>
      </c>
      <c r="R26" s="74"/>
      <c r="S26" s="75"/>
      <c r="T26" s="138"/>
      <c r="U26" s="139"/>
      <c r="V26" s="49"/>
      <c r="W26" s="67"/>
      <c r="X26" s="33">
        <f t="shared" si="7"/>
        <v>0</v>
      </c>
      <c r="Y26" s="39" t="str">
        <f t="shared" si="8"/>
        <v>0:00</v>
      </c>
      <c r="Z26" s="38" t="str">
        <f t="shared" si="9"/>
        <v>0:00</v>
      </c>
      <c r="AA26" s="15">
        <f t="shared" si="10"/>
        <v>0</v>
      </c>
      <c r="AB26" s="15">
        <v>0.33333333333333331</v>
      </c>
      <c r="AC26" s="37">
        <f t="shared" si="11"/>
        <v>-0.33333333333333331</v>
      </c>
      <c r="AD26" s="41">
        <v>0.91666666666666663</v>
      </c>
      <c r="AE26" s="41">
        <f t="shared" si="12"/>
        <v>0.91666666666666663</v>
      </c>
      <c r="AF26" s="37">
        <f t="shared" si="13"/>
        <v>-0.91666666666666663</v>
      </c>
    </row>
    <row r="27" spans="1:32" ht="18" customHeight="1" x14ac:dyDescent="0.15">
      <c r="A27" s="14"/>
      <c r="B27" s="80">
        <v>19</v>
      </c>
      <c r="C27" s="79"/>
      <c r="D27" s="26"/>
      <c r="E27" s="46"/>
      <c r="F27" s="47"/>
      <c r="G27" s="46"/>
      <c r="H27" s="47"/>
      <c r="I27" s="48"/>
      <c r="J27" s="18" t="str">
        <f t="shared" si="0"/>
        <v/>
      </c>
      <c r="K27" s="16" t="str">
        <f t="shared" si="1"/>
        <v/>
      </c>
      <c r="L27" s="18" t="str">
        <f t="shared" si="14"/>
        <v/>
      </c>
      <c r="M27" s="16" t="str">
        <f t="shared" si="2"/>
        <v/>
      </c>
      <c r="N27" s="18" t="str">
        <f t="shared" si="3"/>
        <v/>
      </c>
      <c r="O27" s="16" t="str">
        <f t="shared" si="4"/>
        <v/>
      </c>
      <c r="P27" s="18" t="str">
        <f t="shared" si="5"/>
        <v/>
      </c>
      <c r="Q27" s="16" t="str">
        <f t="shared" si="6"/>
        <v/>
      </c>
      <c r="R27" s="74"/>
      <c r="S27" s="75"/>
      <c r="T27" s="138"/>
      <c r="U27" s="139"/>
      <c r="V27" s="49"/>
      <c r="W27" s="67"/>
      <c r="X27" s="33">
        <f t="shared" si="7"/>
        <v>0</v>
      </c>
      <c r="Y27" s="39" t="str">
        <f t="shared" si="8"/>
        <v>0:00</v>
      </c>
      <c r="Z27" s="38" t="str">
        <f t="shared" si="9"/>
        <v>0:00</v>
      </c>
      <c r="AA27" s="15">
        <f t="shared" si="10"/>
        <v>0</v>
      </c>
      <c r="AB27" s="15">
        <v>0.33333333333333331</v>
      </c>
      <c r="AC27" s="37">
        <f t="shared" si="11"/>
        <v>-0.33333333333333331</v>
      </c>
      <c r="AD27" s="41">
        <v>0.91666666666666663</v>
      </c>
      <c r="AE27" s="41">
        <f t="shared" si="12"/>
        <v>0.91666666666666663</v>
      </c>
      <c r="AF27" s="37">
        <f t="shared" si="13"/>
        <v>-0.91666666666666663</v>
      </c>
    </row>
    <row r="28" spans="1:32" ht="18" customHeight="1" x14ac:dyDescent="0.15">
      <c r="A28" s="14"/>
      <c r="B28" s="80">
        <v>20</v>
      </c>
      <c r="C28" s="79"/>
      <c r="D28" s="26"/>
      <c r="E28" s="46"/>
      <c r="F28" s="47"/>
      <c r="G28" s="46"/>
      <c r="H28" s="47"/>
      <c r="I28" s="48"/>
      <c r="J28" s="18" t="str">
        <f t="shared" si="0"/>
        <v/>
      </c>
      <c r="K28" s="16" t="str">
        <f t="shared" si="1"/>
        <v/>
      </c>
      <c r="L28" s="18" t="str">
        <f t="shared" si="14"/>
        <v/>
      </c>
      <c r="M28" s="16" t="str">
        <f t="shared" si="2"/>
        <v/>
      </c>
      <c r="N28" s="18" t="str">
        <f t="shared" si="3"/>
        <v/>
      </c>
      <c r="O28" s="16" t="str">
        <f t="shared" si="4"/>
        <v/>
      </c>
      <c r="P28" s="18" t="str">
        <f t="shared" si="5"/>
        <v/>
      </c>
      <c r="Q28" s="16" t="str">
        <f t="shared" si="6"/>
        <v/>
      </c>
      <c r="R28" s="74"/>
      <c r="S28" s="75"/>
      <c r="T28" s="138"/>
      <c r="U28" s="139"/>
      <c r="V28" s="49"/>
      <c r="W28" s="67"/>
      <c r="X28" s="33">
        <f t="shared" si="7"/>
        <v>0</v>
      </c>
      <c r="Y28" s="39" t="str">
        <f t="shared" si="8"/>
        <v>0:00</v>
      </c>
      <c r="Z28" s="38" t="str">
        <f t="shared" si="9"/>
        <v>0:00</v>
      </c>
      <c r="AA28" s="15">
        <f t="shared" si="10"/>
        <v>0</v>
      </c>
      <c r="AB28" s="15">
        <v>0.33333333333333331</v>
      </c>
      <c r="AC28" s="37">
        <f t="shared" si="11"/>
        <v>-0.33333333333333331</v>
      </c>
      <c r="AD28" s="41">
        <v>0.91666666666666663</v>
      </c>
      <c r="AE28" s="41">
        <f t="shared" si="12"/>
        <v>0.91666666666666663</v>
      </c>
      <c r="AF28" s="37">
        <f t="shared" si="13"/>
        <v>-0.91666666666666663</v>
      </c>
    </row>
    <row r="29" spans="1:32" ht="18" customHeight="1" x14ac:dyDescent="0.15">
      <c r="A29" s="14"/>
      <c r="B29" s="80">
        <v>21</v>
      </c>
      <c r="C29" s="79"/>
      <c r="D29" s="26"/>
      <c r="E29" s="46"/>
      <c r="F29" s="47"/>
      <c r="G29" s="46"/>
      <c r="H29" s="47"/>
      <c r="I29" s="48"/>
      <c r="J29" s="18" t="str">
        <f t="shared" si="0"/>
        <v/>
      </c>
      <c r="K29" s="16" t="str">
        <f t="shared" si="1"/>
        <v/>
      </c>
      <c r="L29" s="18" t="str">
        <f t="shared" si="14"/>
        <v/>
      </c>
      <c r="M29" s="16" t="str">
        <f t="shared" si="2"/>
        <v/>
      </c>
      <c r="N29" s="18" t="str">
        <f t="shared" si="3"/>
        <v/>
      </c>
      <c r="O29" s="16" t="str">
        <f t="shared" si="4"/>
        <v/>
      </c>
      <c r="P29" s="18" t="str">
        <f t="shared" si="5"/>
        <v/>
      </c>
      <c r="Q29" s="16" t="str">
        <f t="shared" si="6"/>
        <v/>
      </c>
      <c r="R29" s="74"/>
      <c r="S29" s="75"/>
      <c r="T29" s="138"/>
      <c r="U29" s="139"/>
      <c r="V29" s="49"/>
      <c r="W29" s="67"/>
      <c r="X29" s="33">
        <f t="shared" si="7"/>
        <v>0</v>
      </c>
      <c r="Y29" s="39" t="str">
        <f t="shared" si="8"/>
        <v>0:00</v>
      </c>
      <c r="Z29" s="38" t="str">
        <f t="shared" si="9"/>
        <v>0:00</v>
      </c>
      <c r="AA29" s="15">
        <f t="shared" si="10"/>
        <v>0</v>
      </c>
      <c r="AB29" s="15">
        <v>0.33333333333333331</v>
      </c>
      <c r="AC29" s="37">
        <f t="shared" si="11"/>
        <v>-0.33333333333333331</v>
      </c>
      <c r="AD29" s="41">
        <v>0.91666666666666663</v>
      </c>
      <c r="AE29" s="41">
        <f t="shared" si="12"/>
        <v>0.91666666666666663</v>
      </c>
      <c r="AF29" s="37">
        <f t="shared" si="13"/>
        <v>-0.91666666666666663</v>
      </c>
    </row>
    <row r="30" spans="1:32" ht="18" customHeight="1" x14ac:dyDescent="0.15">
      <c r="A30" s="14"/>
      <c r="B30" s="80">
        <v>22</v>
      </c>
      <c r="C30" s="79"/>
      <c r="D30" s="26"/>
      <c r="E30" s="46"/>
      <c r="F30" s="47"/>
      <c r="G30" s="46"/>
      <c r="H30" s="47"/>
      <c r="I30" s="48"/>
      <c r="J30" s="18" t="str">
        <f t="shared" si="0"/>
        <v/>
      </c>
      <c r="K30" s="16" t="str">
        <f t="shared" si="1"/>
        <v/>
      </c>
      <c r="L30" s="18" t="str">
        <f t="shared" si="14"/>
        <v/>
      </c>
      <c r="M30" s="16" t="str">
        <f t="shared" si="2"/>
        <v/>
      </c>
      <c r="N30" s="18" t="str">
        <f t="shared" si="3"/>
        <v/>
      </c>
      <c r="O30" s="16" t="str">
        <f t="shared" si="4"/>
        <v/>
      </c>
      <c r="P30" s="18" t="str">
        <f t="shared" si="5"/>
        <v/>
      </c>
      <c r="Q30" s="16" t="str">
        <f t="shared" si="6"/>
        <v/>
      </c>
      <c r="R30" s="74"/>
      <c r="S30" s="75"/>
      <c r="T30" s="138"/>
      <c r="U30" s="139"/>
      <c r="V30" s="49"/>
      <c r="W30" s="67"/>
      <c r="X30" s="33">
        <f t="shared" si="7"/>
        <v>0</v>
      </c>
      <c r="Y30" s="39" t="str">
        <f t="shared" si="8"/>
        <v>0:00</v>
      </c>
      <c r="Z30" s="38" t="str">
        <f t="shared" si="9"/>
        <v>0:00</v>
      </c>
      <c r="AA30" s="15">
        <f t="shared" si="10"/>
        <v>0</v>
      </c>
      <c r="AB30" s="15">
        <v>0.33333333333333331</v>
      </c>
      <c r="AC30" s="37">
        <f t="shared" si="11"/>
        <v>-0.33333333333333331</v>
      </c>
      <c r="AD30" s="41">
        <v>0.91666666666666663</v>
      </c>
      <c r="AE30" s="41">
        <f t="shared" si="12"/>
        <v>0.91666666666666663</v>
      </c>
      <c r="AF30" s="37">
        <f t="shared" si="13"/>
        <v>-0.91666666666666663</v>
      </c>
    </row>
    <row r="31" spans="1:32" ht="18" customHeight="1" x14ac:dyDescent="0.15">
      <c r="A31" s="14"/>
      <c r="B31" s="80">
        <v>23</v>
      </c>
      <c r="C31" s="79"/>
      <c r="D31" s="26"/>
      <c r="E31" s="46"/>
      <c r="F31" s="47"/>
      <c r="G31" s="46"/>
      <c r="H31" s="47"/>
      <c r="I31" s="48"/>
      <c r="J31" s="18" t="str">
        <f t="shared" si="0"/>
        <v/>
      </c>
      <c r="K31" s="16" t="str">
        <f t="shared" si="1"/>
        <v/>
      </c>
      <c r="L31" s="18" t="str">
        <f t="shared" si="14"/>
        <v/>
      </c>
      <c r="M31" s="16" t="str">
        <f t="shared" si="2"/>
        <v/>
      </c>
      <c r="N31" s="18" t="str">
        <f t="shared" si="3"/>
        <v/>
      </c>
      <c r="O31" s="16" t="str">
        <f t="shared" si="4"/>
        <v/>
      </c>
      <c r="P31" s="18" t="str">
        <f t="shared" si="5"/>
        <v/>
      </c>
      <c r="Q31" s="16" t="str">
        <f t="shared" si="6"/>
        <v/>
      </c>
      <c r="R31" s="74"/>
      <c r="S31" s="75"/>
      <c r="T31" s="138"/>
      <c r="U31" s="139"/>
      <c r="V31" s="49"/>
      <c r="W31" s="67"/>
      <c r="X31" s="33">
        <f t="shared" si="7"/>
        <v>0</v>
      </c>
      <c r="Y31" s="39" t="str">
        <f t="shared" si="8"/>
        <v>0:00</v>
      </c>
      <c r="Z31" s="38" t="str">
        <f t="shared" si="9"/>
        <v>0:00</v>
      </c>
      <c r="AA31" s="15">
        <f t="shared" si="10"/>
        <v>0</v>
      </c>
      <c r="AB31" s="15">
        <v>0.33333333333333331</v>
      </c>
      <c r="AC31" s="37">
        <f t="shared" si="11"/>
        <v>-0.33333333333333331</v>
      </c>
      <c r="AD31" s="41">
        <v>0.91666666666666663</v>
      </c>
      <c r="AE31" s="41">
        <f t="shared" si="12"/>
        <v>0.91666666666666663</v>
      </c>
      <c r="AF31" s="37">
        <f t="shared" si="13"/>
        <v>-0.91666666666666663</v>
      </c>
    </row>
    <row r="32" spans="1:32" ht="18" customHeight="1" x14ac:dyDescent="0.15">
      <c r="A32" s="14"/>
      <c r="B32" s="80">
        <v>24</v>
      </c>
      <c r="C32" s="79"/>
      <c r="D32" s="26"/>
      <c r="E32" s="46"/>
      <c r="F32" s="47"/>
      <c r="G32" s="46"/>
      <c r="H32" s="47"/>
      <c r="I32" s="48"/>
      <c r="J32" s="18" t="str">
        <f t="shared" si="0"/>
        <v/>
      </c>
      <c r="K32" s="16" t="str">
        <f t="shared" si="1"/>
        <v/>
      </c>
      <c r="L32" s="18" t="str">
        <f t="shared" si="14"/>
        <v/>
      </c>
      <c r="M32" s="16" t="str">
        <f t="shared" si="2"/>
        <v/>
      </c>
      <c r="N32" s="18" t="str">
        <f t="shared" si="3"/>
        <v/>
      </c>
      <c r="O32" s="16" t="str">
        <f t="shared" si="4"/>
        <v/>
      </c>
      <c r="P32" s="18" t="str">
        <f t="shared" si="5"/>
        <v/>
      </c>
      <c r="Q32" s="16" t="str">
        <f t="shared" si="6"/>
        <v/>
      </c>
      <c r="R32" s="74"/>
      <c r="S32" s="75"/>
      <c r="T32" s="138"/>
      <c r="U32" s="139"/>
      <c r="V32" s="49"/>
      <c r="W32" s="67"/>
      <c r="X32" s="33">
        <f t="shared" si="7"/>
        <v>0</v>
      </c>
      <c r="Y32" s="39" t="str">
        <f t="shared" si="8"/>
        <v>0:00</v>
      </c>
      <c r="Z32" s="38" t="str">
        <f t="shared" si="9"/>
        <v>0:00</v>
      </c>
      <c r="AA32" s="15">
        <f t="shared" si="10"/>
        <v>0</v>
      </c>
      <c r="AB32" s="15">
        <v>0.33333333333333331</v>
      </c>
      <c r="AC32" s="37">
        <f t="shared" si="11"/>
        <v>-0.33333333333333331</v>
      </c>
      <c r="AD32" s="41">
        <v>0.91666666666666663</v>
      </c>
      <c r="AE32" s="41">
        <f t="shared" si="12"/>
        <v>0.91666666666666663</v>
      </c>
      <c r="AF32" s="37">
        <f t="shared" si="13"/>
        <v>-0.91666666666666663</v>
      </c>
    </row>
    <row r="33" spans="1:32" ht="18" customHeight="1" x14ac:dyDescent="0.15">
      <c r="A33" s="14"/>
      <c r="B33" s="80">
        <v>25</v>
      </c>
      <c r="C33" s="79"/>
      <c r="D33" s="26"/>
      <c r="E33" s="46"/>
      <c r="F33" s="47"/>
      <c r="G33" s="46"/>
      <c r="H33" s="47"/>
      <c r="I33" s="48"/>
      <c r="J33" s="18" t="str">
        <f t="shared" si="0"/>
        <v/>
      </c>
      <c r="K33" s="16" t="str">
        <f t="shared" si="1"/>
        <v/>
      </c>
      <c r="L33" s="18" t="str">
        <f t="shared" si="14"/>
        <v/>
      </c>
      <c r="M33" s="16" t="str">
        <f t="shared" si="2"/>
        <v/>
      </c>
      <c r="N33" s="18" t="str">
        <f t="shared" si="3"/>
        <v/>
      </c>
      <c r="O33" s="16" t="str">
        <f t="shared" si="4"/>
        <v/>
      </c>
      <c r="P33" s="18" t="str">
        <f t="shared" si="5"/>
        <v/>
      </c>
      <c r="Q33" s="16" t="str">
        <f t="shared" si="6"/>
        <v/>
      </c>
      <c r="R33" s="74"/>
      <c r="S33" s="75"/>
      <c r="T33" s="138"/>
      <c r="U33" s="139"/>
      <c r="V33" s="49"/>
      <c r="W33" s="67"/>
      <c r="X33" s="33">
        <f t="shared" si="7"/>
        <v>0</v>
      </c>
      <c r="Y33" s="39" t="str">
        <f t="shared" si="8"/>
        <v>0:00</v>
      </c>
      <c r="Z33" s="38" t="str">
        <f t="shared" si="9"/>
        <v>0:00</v>
      </c>
      <c r="AA33" s="15">
        <f t="shared" si="10"/>
        <v>0</v>
      </c>
      <c r="AB33" s="15">
        <v>0.33333333333333331</v>
      </c>
      <c r="AC33" s="37">
        <f t="shared" si="11"/>
        <v>-0.33333333333333331</v>
      </c>
      <c r="AD33" s="41">
        <v>0.91666666666666663</v>
      </c>
      <c r="AE33" s="41">
        <f t="shared" si="12"/>
        <v>0.91666666666666663</v>
      </c>
      <c r="AF33" s="37">
        <f t="shared" si="13"/>
        <v>-0.91666666666666663</v>
      </c>
    </row>
    <row r="34" spans="1:32" ht="18" customHeight="1" x14ac:dyDescent="0.15">
      <c r="A34" s="14"/>
      <c r="B34" s="80">
        <v>26</v>
      </c>
      <c r="C34" s="79"/>
      <c r="D34" s="26"/>
      <c r="E34" s="46"/>
      <c r="F34" s="47"/>
      <c r="G34" s="46"/>
      <c r="H34" s="47"/>
      <c r="I34" s="48"/>
      <c r="J34" s="18" t="str">
        <f t="shared" si="0"/>
        <v/>
      </c>
      <c r="K34" s="16" t="str">
        <f t="shared" si="1"/>
        <v/>
      </c>
      <c r="L34" s="18" t="str">
        <f t="shared" si="14"/>
        <v/>
      </c>
      <c r="M34" s="16" t="str">
        <f t="shared" si="2"/>
        <v/>
      </c>
      <c r="N34" s="18" t="str">
        <f t="shared" si="3"/>
        <v/>
      </c>
      <c r="O34" s="16" t="str">
        <f t="shared" si="4"/>
        <v/>
      </c>
      <c r="P34" s="18" t="str">
        <f t="shared" si="5"/>
        <v/>
      </c>
      <c r="Q34" s="16" t="str">
        <f t="shared" si="6"/>
        <v/>
      </c>
      <c r="R34" s="74"/>
      <c r="S34" s="75"/>
      <c r="T34" s="138"/>
      <c r="U34" s="139"/>
      <c r="V34" s="49"/>
      <c r="W34" s="67"/>
      <c r="X34" s="33">
        <f t="shared" si="7"/>
        <v>0</v>
      </c>
      <c r="Y34" s="39" t="str">
        <f t="shared" si="8"/>
        <v>0:00</v>
      </c>
      <c r="Z34" s="38" t="str">
        <f t="shared" si="9"/>
        <v>0:00</v>
      </c>
      <c r="AA34" s="15">
        <f t="shared" si="10"/>
        <v>0</v>
      </c>
      <c r="AB34" s="15">
        <v>0.33333333333333331</v>
      </c>
      <c r="AC34" s="37">
        <f t="shared" si="11"/>
        <v>-0.33333333333333331</v>
      </c>
      <c r="AD34" s="41">
        <v>0.91666666666666663</v>
      </c>
      <c r="AE34" s="41">
        <f t="shared" si="12"/>
        <v>0.91666666666666663</v>
      </c>
      <c r="AF34" s="37">
        <f t="shared" si="13"/>
        <v>-0.91666666666666663</v>
      </c>
    </row>
    <row r="35" spans="1:32" ht="18" customHeight="1" x14ac:dyDescent="0.15">
      <c r="A35" s="14"/>
      <c r="B35" s="80">
        <v>27</v>
      </c>
      <c r="C35" s="79"/>
      <c r="D35" s="26"/>
      <c r="E35" s="46"/>
      <c r="F35" s="47"/>
      <c r="G35" s="46"/>
      <c r="H35" s="47"/>
      <c r="I35" s="48"/>
      <c r="J35" s="18" t="str">
        <f t="shared" si="0"/>
        <v/>
      </c>
      <c r="K35" s="16" t="str">
        <f t="shared" si="1"/>
        <v/>
      </c>
      <c r="L35" s="18" t="str">
        <f t="shared" si="14"/>
        <v/>
      </c>
      <c r="M35" s="16" t="str">
        <f t="shared" si="2"/>
        <v/>
      </c>
      <c r="N35" s="18" t="str">
        <f t="shared" si="3"/>
        <v/>
      </c>
      <c r="O35" s="16" t="str">
        <f t="shared" si="4"/>
        <v/>
      </c>
      <c r="P35" s="18" t="str">
        <f t="shared" si="5"/>
        <v/>
      </c>
      <c r="Q35" s="16" t="str">
        <f t="shared" si="6"/>
        <v/>
      </c>
      <c r="R35" s="74"/>
      <c r="S35" s="75"/>
      <c r="T35" s="138"/>
      <c r="U35" s="139"/>
      <c r="V35" s="49"/>
      <c r="W35" s="67"/>
      <c r="X35" s="33">
        <f t="shared" si="7"/>
        <v>0</v>
      </c>
      <c r="Y35" s="39" t="str">
        <f t="shared" si="8"/>
        <v>0:00</v>
      </c>
      <c r="Z35" s="38" t="str">
        <f t="shared" si="9"/>
        <v>0:00</v>
      </c>
      <c r="AA35" s="15">
        <f t="shared" si="10"/>
        <v>0</v>
      </c>
      <c r="AB35" s="15">
        <v>0.33333333333333331</v>
      </c>
      <c r="AC35" s="37">
        <f t="shared" si="11"/>
        <v>-0.33333333333333331</v>
      </c>
      <c r="AD35" s="41">
        <v>0.91666666666666663</v>
      </c>
      <c r="AE35" s="41">
        <f t="shared" si="12"/>
        <v>0.91666666666666663</v>
      </c>
      <c r="AF35" s="37">
        <f t="shared" si="13"/>
        <v>-0.91666666666666663</v>
      </c>
    </row>
    <row r="36" spans="1:32" ht="18" customHeight="1" x14ac:dyDescent="0.15">
      <c r="A36" s="14"/>
      <c r="B36" s="80">
        <v>28</v>
      </c>
      <c r="C36" s="79"/>
      <c r="D36" s="26"/>
      <c r="E36" s="46"/>
      <c r="F36" s="47"/>
      <c r="G36" s="46"/>
      <c r="H36" s="47"/>
      <c r="I36" s="48"/>
      <c r="J36" s="18" t="str">
        <f t="shared" si="0"/>
        <v/>
      </c>
      <c r="K36" s="16" t="str">
        <f t="shared" si="1"/>
        <v/>
      </c>
      <c r="L36" s="18" t="str">
        <f t="shared" si="14"/>
        <v/>
      </c>
      <c r="M36" s="16" t="str">
        <f t="shared" si="2"/>
        <v/>
      </c>
      <c r="N36" s="18" t="str">
        <f t="shared" si="3"/>
        <v/>
      </c>
      <c r="O36" s="16" t="str">
        <f t="shared" si="4"/>
        <v/>
      </c>
      <c r="P36" s="18" t="str">
        <f t="shared" si="5"/>
        <v/>
      </c>
      <c r="Q36" s="16" t="str">
        <f t="shared" si="6"/>
        <v/>
      </c>
      <c r="R36" s="74"/>
      <c r="S36" s="75"/>
      <c r="T36" s="138"/>
      <c r="U36" s="139"/>
      <c r="V36" s="49"/>
      <c r="W36" s="67"/>
      <c r="X36" s="33">
        <f t="shared" si="7"/>
        <v>0</v>
      </c>
      <c r="Y36" s="39" t="str">
        <f t="shared" si="8"/>
        <v>0:00</v>
      </c>
      <c r="Z36" s="38" t="str">
        <f t="shared" si="9"/>
        <v>0:00</v>
      </c>
      <c r="AA36" s="15">
        <f t="shared" si="10"/>
        <v>0</v>
      </c>
      <c r="AB36" s="15">
        <v>0.33333333333333331</v>
      </c>
      <c r="AC36" s="37">
        <f t="shared" si="11"/>
        <v>-0.33333333333333331</v>
      </c>
      <c r="AD36" s="41">
        <v>0.91666666666666663</v>
      </c>
      <c r="AE36" s="41">
        <f t="shared" si="12"/>
        <v>0.91666666666666663</v>
      </c>
      <c r="AF36" s="37">
        <f t="shared" si="13"/>
        <v>-0.91666666666666663</v>
      </c>
    </row>
    <row r="37" spans="1:32" ht="18" customHeight="1" x14ac:dyDescent="0.15">
      <c r="A37" s="14"/>
      <c r="B37" s="80">
        <v>29</v>
      </c>
      <c r="C37" s="79"/>
      <c r="D37" s="26"/>
      <c r="E37" s="46"/>
      <c r="F37" s="47"/>
      <c r="G37" s="46"/>
      <c r="H37" s="47"/>
      <c r="I37" s="48"/>
      <c r="J37" s="18" t="str">
        <f t="shared" si="0"/>
        <v/>
      </c>
      <c r="K37" s="16" t="str">
        <f t="shared" si="1"/>
        <v/>
      </c>
      <c r="L37" s="18" t="str">
        <f t="shared" si="14"/>
        <v/>
      </c>
      <c r="M37" s="16" t="str">
        <f t="shared" si="2"/>
        <v/>
      </c>
      <c r="N37" s="18" t="str">
        <f t="shared" si="3"/>
        <v/>
      </c>
      <c r="O37" s="16" t="str">
        <f t="shared" si="4"/>
        <v/>
      </c>
      <c r="P37" s="18" t="str">
        <f t="shared" si="5"/>
        <v/>
      </c>
      <c r="Q37" s="16" t="str">
        <f t="shared" si="6"/>
        <v/>
      </c>
      <c r="R37" s="74"/>
      <c r="S37" s="76"/>
      <c r="T37" s="138"/>
      <c r="U37" s="139"/>
      <c r="V37" s="49"/>
      <c r="W37" s="67"/>
      <c r="X37" s="33">
        <f t="shared" si="7"/>
        <v>0</v>
      </c>
      <c r="Y37" s="39" t="str">
        <f t="shared" si="8"/>
        <v>0:00</v>
      </c>
      <c r="Z37" s="38" t="str">
        <f t="shared" si="9"/>
        <v>0:00</v>
      </c>
      <c r="AA37" s="15">
        <f t="shared" si="10"/>
        <v>0</v>
      </c>
      <c r="AB37" s="15">
        <v>0.33333333333333331</v>
      </c>
      <c r="AC37" s="37">
        <f t="shared" si="11"/>
        <v>-0.33333333333333331</v>
      </c>
      <c r="AD37" s="41">
        <v>0.91666666666666663</v>
      </c>
      <c r="AE37" s="41">
        <f t="shared" si="12"/>
        <v>0.91666666666666663</v>
      </c>
      <c r="AF37" s="37">
        <f t="shared" si="13"/>
        <v>-0.91666666666666663</v>
      </c>
    </row>
    <row r="38" spans="1:32" ht="18" customHeight="1" x14ac:dyDescent="0.15">
      <c r="A38" s="14"/>
      <c r="B38" s="80">
        <v>30</v>
      </c>
      <c r="C38" s="79"/>
      <c r="D38" s="26"/>
      <c r="E38" s="46"/>
      <c r="F38" s="47"/>
      <c r="G38" s="46"/>
      <c r="H38" s="47"/>
      <c r="I38" s="48"/>
      <c r="J38" s="18" t="str">
        <f t="shared" si="0"/>
        <v/>
      </c>
      <c r="K38" s="16" t="str">
        <f t="shared" si="1"/>
        <v/>
      </c>
      <c r="L38" s="18" t="str">
        <f t="shared" si="14"/>
        <v/>
      </c>
      <c r="M38" s="16" t="str">
        <f t="shared" si="2"/>
        <v/>
      </c>
      <c r="N38" s="18" t="str">
        <f t="shared" si="3"/>
        <v/>
      </c>
      <c r="O38" s="16" t="str">
        <f t="shared" si="4"/>
        <v/>
      </c>
      <c r="P38" s="18" t="str">
        <f t="shared" si="5"/>
        <v/>
      </c>
      <c r="Q38" s="16" t="str">
        <f t="shared" si="6"/>
        <v/>
      </c>
      <c r="R38" s="74"/>
      <c r="S38" s="76"/>
      <c r="T38" s="138"/>
      <c r="U38" s="139"/>
      <c r="V38" s="49"/>
      <c r="W38" s="67"/>
      <c r="X38" s="33">
        <f t="shared" si="7"/>
        <v>0</v>
      </c>
      <c r="Y38" s="39" t="str">
        <f t="shared" si="8"/>
        <v>0:00</v>
      </c>
      <c r="Z38" s="38" t="str">
        <f t="shared" si="9"/>
        <v>0:00</v>
      </c>
      <c r="AA38" s="15">
        <f t="shared" si="10"/>
        <v>0</v>
      </c>
      <c r="AB38" s="15">
        <v>0.33333333333333331</v>
      </c>
      <c r="AC38" s="37">
        <f t="shared" si="11"/>
        <v>-0.33333333333333331</v>
      </c>
      <c r="AD38" s="41">
        <v>0.91666666666666663</v>
      </c>
      <c r="AE38" s="41">
        <f t="shared" si="12"/>
        <v>0.91666666666666663</v>
      </c>
      <c r="AF38" s="37">
        <f t="shared" si="13"/>
        <v>-0.91666666666666663</v>
      </c>
    </row>
    <row r="39" spans="1:32" ht="18" customHeight="1" x14ac:dyDescent="0.15">
      <c r="A39" s="13"/>
      <c r="B39" s="84">
        <v>31</v>
      </c>
      <c r="C39" s="85"/>
      <c r="D39" s="27"/>
      <c r="E39" s="50"/>
      <c r="F39" s="51"/>
      <c r="G39" s="50"/>
      <c r="H39" s="51"/>
      <c r="I39" s="52"/>
      <c r="J39" s="64" t="str">
        <f t="shared" si="0"/>
        <v/>
      </c>
      <c r="K39" s="65" t="str">
        <f t="shared" si="1"/>
        <v/>
      </c>
      <c r="L39" s="19" t="str">
        <f t="shared" si="14"/>
        <v/>
      </c>
      <c r="M39" s="11" t="str">
        <f t="shared" si="2"/>
        <v/>
      </c>
      <c r="N39" s="19" t="str">
        <f t="shared" si="3"/>
        <v/>
      </c>
      <c r="O39" s="11" t="str">
        <f t="shared" si="4"/>
        <v/>
      </c>
      <c r="P39" s="19" t="str">
        <f t="shared" si="5"/>
        <v/>
      </c>
      <c r="Q39" s="11" t="str">
        <f t="shared" si="6"/>
        <v/>
      </c>
      <c r="R39" s="77"/>
      <c r="S39" s="78"/>
      <c r="T39" s="147"/>
      <c r="U39" s="148"/>
      <c r="V39" s="82"/>
      <c r="W39" s="83"/>
      <c r="X39" s="34">
        <f t="shared" si="7"/>
        <v>0</v>
      </c>
      <c r="Y39" s="39" t="str">
        <f t="shared" si="8"/>
        <v>0:00</v>
      </c>
      <c r="Z39" s="38" t="str">
        <f t="shared" si="9"/>
        <v>0:00</v>
      </c>
      <c r="AA39" s="9">
        <f t="shared" si="10"/>
        <v>0</v>
      </c>
      <c r="AB39" s="9">
        <v>0.33333333333333331</v>
      </c>
      <c r="AC39" s="37">
        <f t="shared" si="11"/>
        <v>-0.33333333333333331</v>
      </c>
      <c r="AD39" s="41">
        <v>0.91666666666666663</v>
      </c>
      <c r="AE39" s="41">
        <f t="shared" si="12"/>
        <v>0.91666666666666663</v>
      </c>
      <c r="AF39" s="37">
        <f t="shared" si="13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V6:V8"/>
    <mergeCell ref="W6:W8"/>
    <mergeCell ref="T11:U11"/>
    <mergeCell ref="I6:I8"/>
    <mergeCell ref="J6:K7"/>
    <mergeCell ref="L6:M7"/>
    <mergeCell ref="N6:O7"/>
    <mergeCell ref="P6:Q7"/>
    <mergeCell ref="R6:S7"/>
    <mergeCell ref="T6:U8"/>
    <mergeCell ref="T9:U9"/>
    <mergeCell ref="T10:U10"/>
    <mergeCell ref="T23:U23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35:U35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O44:W45"/>
    <mergeCell ref="C44:M45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R42:S42"/>
    <mergeCell ref="T42:U42"/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L49:L50"/>
    <mergeCell ref="V49:W49"/>
    <mergeCell ref="V50:W50"/>
    <mergeCell ref="A44:A47"/>
    <mergeCell ref="B44:B45"/>
    <mergeCell ref="N44:N45"/>
  </mergeCells>
  <phoneticPr fontId="1"/>
  <dataValidations count="2">
    <dataValidation type="list" imeMode="off" allowBlank="1" showInputMessage="1" showErrorMessage="1" sqref="D9:D39 V9:V39" xr:uid="{00000000-0002-0000-0D00-000000000000}">
      <formula1>"*"</formula1>
    </dataValidation>
    <dataValidation imeMode="off" allowBlank="1" showInputMessage="1" showErrorMessage="1" sqref="E9:I39 A2:W2 W52:W53 P49:P50 R51 T51 U49:V51" xr:uid="{00000000-0002-0000-0D00-000001000000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45292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45261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45306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45261</v>
      </c>
      <c r="B9" s="114">
        <f>$A$3+15</f>
        <v>45276</v>
      </c>
      <c r="C9" s="115">
        <f t="shared" ref="C9:C39" si="0">B9</f>
        <v>45276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7">
        <f>$A$3+16</f>
        <v>45277</v>
      </c>
      <c r="C10" s="88">
        <f t="shared" si="0"/>
        <v>45277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45278</v>
      </c>
      <c r="C11" s="79">
        <f t="shared" si="0"/>
        <v>45278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45279</v>
      </c>
      <c r="C12" s="79">
        <f t="shared" si="0"/>
        <v>45279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45280</v>
      </c>
      <c r="C13" s="79">
        <f t="shared" si="0"/>
        <v>45280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45281</v>
      </c>
      <c r="C14" s="79">
        <f t="shared" si="0"/>
        <v>45281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45282</v>
      </c>
      <c r="C15" s="79">
        <f t="shared" si="0"/>
        <v>45282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112">
        <f>$A$9+22</f>
        <v>45283</v>
      </c>
      <c r="C16" s="113">
        <f t="shared" si="0"/>
        <v>45283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7">
        <f>$A$3+23</f>
        <v>45284</v>
      </c>
      <c r="C17" s="88">
        <f t="shared" si="0"/>
        <v>45284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45285</v>
      </c>
      <c r="C18" s="79">
        <f t="shared" si="0"/>
        <v>45285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45286</v>
      </c>
      <c r="C19" s="79">
        <f t="shared" si="0"/>
        <v>45286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45287</v>
      </c>
      <c r="C20" s="79">
        <f t="shared" si="0"/>
        <v>45287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45288</v>
      </c>
      <c r="C21" s="79">
        <f t="shared" si="0"/>
        <v>45288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45289</v>
      </c>
      <c r="C22" s="79">
        <f t="shared" si="0"/>
        <v>45289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112">
        <f>$A$3+29</f>
        <v>45290</v>
      </c>
      <c r="C23" s="113">
        <f t="shared" si="0"/>
        <v>45290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87">
        <f>$A$9+30</f>
        <v>45291</v>
      </c>
      <c r="C24" s="88">
        <f t="shared" si="0"/>
        <v>45291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>
        <f t="shared" si="15"/>
        <v>45292</v>
      </c>
      <c r="B25" s="87">
        <f>$A$3+31</f>
        <v>45292</v>
      </c>
      <c r="C25" s="88">
        <f t="shared" si="0"/>
        <v>45292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45293</v>
      </c>
      <c r="C26" s="79">
        <f t="shared" si="0"/>
        <v>45293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45294</v>
      </c>
      <c r="C27" s="79">
        <f t="shared" si="0"/>
        <v>45294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45295</v>
      </c>
      <c r="C28" s="79">
        <f t="shared" si="0"/>
        <v>45295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45296</v>
      </c>
      <c r="C29" s="79">
        <f t="shared" si="0"/>
        <v>45296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112">
        <f>$A$3+36</f>
        <v>45297</v>
      </c>
      <c r="C30" s="113">
        <f t="shared" si="0"/>
        <v>45297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8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7">
        <f>$A$3+37</f>
        <v>45298</v>
      </c>
      <c r="C31" s="88">
        <f t="shared" si="0"/>
        <v>45298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7">
        <f>$A$9+38</f>
        <v>45299</v>
      </c>
      <c r="C32" s="88">
        <f t="shared" si="0"/>
        <v>45299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45300</v>
      </c>
      <c r="C33" s="79">
        <f t="shared" si="0"/>
        <v>45300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45301</v>
      </c>
      <c r="C34" s="79">
        <f t="shared" si="0"/>
        <v>45301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45302</v>
      </c>
      <c r="C35" s="79">
        <f t="shared" si="0"/>
        <v>45302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45303</v>
      </c>
      <c r="C36" s="79">
        <f t="shared" si="0"/>
        <v>45303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112">
        <f>IF(B36+1&lt;=$A$4,$A$3+43,"")</f>
        <v>45304</v>
      </c>
      <c r="C37" s="113">
        <f t="shared" si="0"/>
        <v>45304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7">
        <f>IF(B37+1&lt;=$A$4,$A$3+44,"")</f>
        <v>45305</v>
      </c>
      <c r="C38" s="88">
        <f t="shared" si="0"/>
        <v>45305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82"/>
      <c r="U38" s="183"/>
      <c r="V38" s="105"/>
      <c r="W38" s="106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customHeight="1" x14ac:dyDescent="0.15">
      <c r="A39" s="13" t="str">
        <f t="shared" si="15"/>
        <v/>
      </c>
      <c r="B39" s="84">
        <f>IF(B38+1&lt;=$A$4,$A$3+45,"")</f>
        <v>45306</v>
      </c>
      <c r="C39" s="85">
        <f t="shared" si="0"/>
        <v>45306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7"/>
      <c r="U39" s="148"/>
      <c r="V39" s="82"/>
      <c r="W39" s="83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V6:V8"/>
    <mergeCell ref="W6:W8"/>
    <mergeCell ref="T11:U11"/>
    <mergeCell ref="I6:I8"/>
    <mergeCell ref="J6:K7"/>
    <mergeCell ref="L6:M7"/>
    <mergeCell ref="N6:O7"/>
    <mergeCell ref="P6:Q7"/>
    <mergeCell ref="R6:S7"/>
    <mergeCell ref="T6:U8"/>
    <mergeCell ref="T9:U9"/>
    <mergeCell ref="T10:U10"/>
    <mergeCell ref="T23:U23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35:U35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O44:W45"/>
    <mergeCell ref="C44:M45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R42:S42"/>
    <mergeCell ref="T42:U42"/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L49:L50"/>
    <mergeCell ref="V49:W49"/>
    <mergeCell ref="V50:W50"/>
    <mergeCell ref="A44:A47"/>
    <mergeCell ref="B44:B45"/>
    <mergeCell ref="N44:N45"/>
  </mergeCells>
  <phoneticPr fontId="1"/>
  <dataValidations count="2">
    <dataValidation imeMode="off" allowBlank="1" showInputMessage="1" showErrorMessage="1" sqref="E9:I39 A2:W2 W52:W53 P49:P50 R51 T51 U49:V51" xr:uid="{00000000-0002-0000-0100-000000000000}"/>
    <dataValidation type="list" imeMode="off" allowBlank="1" showInputMessage="1" showErrorMessage="1" sqref="D9:D39 V9:V39" xr:uid="{00000000-0002-0000-0100-000001000000}">
      <formula1>"*"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45323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45292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45337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45292</v>
      </c>
      <c r="B9" s="7">
        <f>$A$3+15</f>
        <v>45307</v>
      </c>
      <c r="C9" s="81">
        <f t="shared" ref="C9:C39" si="0">B9</f>
        <v>45307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45308</v>
      </c>
      <c r="C10" s="79">
        <f t="shared" si="0"/>
        <v>45308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45309</v>
      </c>
      <c r="C11" s="79">
        <f t="shared" si="0"/>
        <v>45309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45310</v>
      </c>
      <c r="C12" s="79">
        <f t="shared" si="0"/>
        <v>45310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112">
        <f>$A$3+19</f>
        <v>45311</v>
      </c>
      <c r="C13" s="113">
        <f t="shared" si="0"/>
        <v>45311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7">
        <f>$A$3+20</f>
        <v>45312</v>
      </c>
      <c r="C14" s="88">
        <f t="shared" si="0"/>
        <v>45312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45313</v>
      </c>
      <c r="C15" s="79">
        <f t="shared" si="0"/>
        <v>45313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0">
        <f>$A$9+22</f>
        <v>45314</v>
      </c>
      <c r="C16" s="79">
        <f t="shared" si="0"/>
        <v>45314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45315</v>
      </c>
      <c r="C17" s="79">
        <f t="shared" si="0"/>
        <v>45315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45316</v>
      </c>
      <c r="C18" s="79">
        <f t="shared" si="0"/>
        <v>45316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45317</v>
      </c>
      <c r="C19" s="79">
        <f t="shared" si="0"/>
        <v>45317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112">
        <f>$A$3+26</f>
        <v>45318</v>
      </c>
      <c r="C20" s="113">
        <f t="shared" si="0"/>
        <v>45318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7">
        <f>$A$3+27</f>
        <v>45319</v>
      </c>
      <c r="C21" s="88">
        <f t="shared" si="0"/>
        <v>45319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45320</v>
      </c>
      <c r="C22" s="79">
        <f t="shared" si="0"/>
        <v>45320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45321</v>
      </c>
      <c r="C23" s="79">
        <f t="shared" si="0"/>
        <v>45321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80">
        <f>$A$9+30</f>
        <v>45322</v>
      </c>
      <c r="C24" s="79">
        <f t="shared" si="0"/>
        <v>45322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>
        <f t="shared" si="15"/>
        <v>45323</v>
      </c>
      <c r="B25" s="80">
        <f>$A$3+31</f>
        <v>45323</v>
      </c>
      <c r="C25" s="79">
        <f t="shared" si="0"/>
        <v>45323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45324</v>
      </c>
      <c r="C26" s="79">
        <f t="shared" si="0"/>
        <v>45324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112">
        <f>$A$3+33</f>
        <v>45325</v>
      </c>
      <c r="C27" s="113">
        <f t="shared" si="0"/>
        <v>45325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7">
        <f>$A$3+34</f>
        <v>45326</v>
      </c>
      <c r="C28" s="88">
        <f t="shared" si="0"/>
        <v>45326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45327</v>
      </c>
      <c r="C29" s="79">
        <f t="shared" si="0"/>
        <v>45327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45328</v>
      </c>
      <c r="C30" s="79">
        <f t="shared" si="0"/>
        <v>45328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8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45329</v>
      </c>
      <c r="C31" s="79">
        <f t="shared" si="0"/>
        <v>45329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45330</v>
      </c>
      <c r="C32" s="79">
        <f t="shared" si="0"/>
        <v>45330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45331</v>
      </c>
      <c r="C33" s="79">
        <f t="shared" si="0"/>
        <v>45331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112">
        <f>IF(B33+1&lt;=$A$4,$A$3+40,"")</f>
        <v>45332</v>
      </c>
      <c r="C34" s="113">
        <f t="shared" si="0"/>
        <v>45332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7">
        <f>IF(B34+1&lt;=$A$4,$A$3+41,"")</f>
        <v>45333</v>
      </c>
      <c r="C35" s="88">
        <f t="shared" si="0"/>
        <v>45333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7">
        <f>IF(B35+1&lt;=$A$4,$A$3+42,"")</f>
        <v>45334</v>
      </c>
      <c r="C36" s="88">
        <f t="shared" si="0"/>
        <v>45334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45335</v>
      </c>
      <c r="C37" s="79">
        <f t="shared" si="0"/>
        <v>45335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0">
        <f>IF(B37+1&lt;=$A$4,$A$3+44,"")</f>
        <v>45336</v>
      </c>
      <c r="C38" s="79">
        <f t="shared" si="0"/>
        <v>45336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82"/>
      <c r="U38" s="183"/>
      <c r="V38" s="105"/>
      <c r="W38" s="106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customHeight="1" x14ac:dyDescent="0.15">
      <c r="A39" s="13" t="str">
        <f t="shared" si="15"/>
        <v/>
      </c>
      <c r="B39" s="84">
        <f>IF(B38+1&lt;=$A$4,$A$3+45,"")</f>
        <v>45337</v>
      </c>
      <c r="C39" s="85">
        <f t="shared" si="0"/>
        <v>45337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7"/>
      <c r="U39" s="148"/>
      <c r="V39" s="82"/>
      <c r="W39" s="83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imeMode="off" allowBlank="1" showInputMessage="1" showErrorMessage="1" sqref="E9:I39 A2:W2 W52:W53 P49:P50 R51 T51 U49:V51" xr:uid="{00000000-0002-0000-0200-000000000000}"/>
    <dataValidation type="list" imeMode="off" allowBlank="1" showInputMessage="1" showErrorMessage="1" sqref="D9:D39 V9:V39" xr:uid="{00000000-0002-0000-0200-000001000000}">
      <formula1>"*"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45352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45323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45366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45323</v>
      </c>
      <c r="B9" s="7">
        <f>$A$3+15</f>
        <v>45338</v>
      </c>
      <c r="C9" s="81">
        <f t="shared" ref="C9:C39" si="0">B9</f>
        <v>45338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112">
        <f>$A$3+16</f>
        <v>45339</v>
      </c>
      <c r="C10" s="113">
        <f t="shared" si="0"/>
        <v>45339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7">
        <f>$A$3+17</f>
        <v>45340</v>
      </c>
      <c r="C11" s="88">
        <f t="shared" si="0"/>
        <v>45340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45341</v>
      </c>
      <c r="C12" s="79">
        <f t="shared" si="0"/>
        <v>45341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45342</v>
      </c>
      <c r="C13" s="79">
        <f t="shared" si="0"/>
        <v>45342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45343</v>
      </c>
      <c r="C14" s="79">
        <f t="shared" si="0"/>
        <v>45343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45344</v>
      </c>
      <c r="C15" s="79">
        <f t="shared" si="0"/>
        <v>45344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7">
        <f>$A$9+22</f>
        <v>45345</v>
      </c>
      <c r="C16" s="88">
        <f t="shared" si="0"/>
        <v>45345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112">
        <f>$A$3+23</f>
        <v>45346</v>
      </c>
      <c r="C17" s="113">
        <f t="shared" si="0"/>
        <v>45346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7">
        <f>$A$3+24</f>
        <v>45347</v>
      </c>
      <c r="C18" s="88">
        <f t="shared" si="0"/>
        <v>45347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45348</v>
      </c>
      <c r="C19" s="79">
        <f t="shared" si="0"/>
        <v>45348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45349</v>
      </c>
      <c r="C20" s="79">
        <f t="shared" si="0"/>
        <v>45349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45350</v>
      </c>
      <c r="C21" s="79">
        <f t="shared" si="0"/>
        <v>45350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45351</v>
      </c>
      <c r="C22" s="79">
        <f t="shared" si="0"/>
        <v>45351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>
        <f t="shared" si="15"/>
        <v>45352</v>
      </c>
      <c r="B23" s="80">
        <f>$A$3+29</f>
        <v>45352</v>
      </c>
      <c r="C23" s="79">
        <f t="shared" si="0"/>
        <v>45352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112">
        <f>$A$9+30</f>
        <v>45353</v>
      </c>
      <c r="C24" s="113">
        <f t="shared" si="0"/>
        <v>45353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 t="str">
        <f t="shared" si="15"/>
        <v/>
      </c>
      <c r="B25" s="87">
        <f>$A$3+31</f>
        <v>45354</v>
      </c>
      <c r="C25" s="88">
        <f t="shared" si="0"/>
        <v>45354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45355</v>
      </c>
      <c r="C26" s="79">
        <f t="shared" si="0"/>
        <v>45355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45356</v>
      </c>
      <c r="C27" s="79">
        <f t="shared" si="0"/>
        <v>45356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45357</v>
      </c>
      <c r="C28" s="79">
        <f t="shared" si="0"/>
        <v>45357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45358</v>
      </c>
      <c r="C29" s="79">
        <f t="shared" si="0"/>
        <v>45358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45359</v>
      </c>
      <c r="C30" s="79">
        <f t="shared" si="0"/>
        <v>45359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112">
        <f>$A$3+37</f>
        <v>45360</v>
      </c>
      <c r="C31" s="113">
        <f t="shared" si="0"/>
        <v>45360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7">
        <f>$A$9+38</f>
        <v>45361</v>
      </c>
      <c r="C32" s="88">
        <f t="shared" si="0"/>
        <v>45361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45362</v>
      </c>
      <c r="C33" s="79">
        <f t="shared" si="0"/>
        <v>45362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45363</v>
      </c>
      <c r="C34" s="79">
        <f t="shared" si="0"/>
        <v>45363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45364</v>
      </c>
      <c r="C35" s="79">
        <f t="shared" si="0"/>
        <v>45364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45365</v>
      </c>
      <c r="C36" s="79">
        <f t="shared" si="0"/>
        <v>45365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45366</v>
      </c>
      <c r="C37" s="79">
        <f t="shared" si="0"/>
        <v>45366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47"/>
      <c r="U37" s="148"/>
      <c r="V37" s="82"/>
      <c r="W37" s="83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hidden="1" customHeight="1" x14ac:dyDescent="0.15">
      <c r="A38" s="14" t="str">
        <f t="shared" si="15"/>
        <v/>
      </c>
      <c r="B38" s="80" t="str">
        <f>IF(B37+1&lt;=$A$4,$A$3+44,"")</f>
        <v/>
      </c>
      <c r="C38" s="79" t="str">
        <f t="shared" si="0"/>
        <v/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49"/>
      <c r="U38" s="150"/>
      <c r="V38" s="53"/>
      <c r="W38" s="68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hidden="1" customHeight="1" x14ac:dyDescent="0.15">
      <c r="A39" s="13" t="e">
        <f t="shared" si="15"/>
        <v>#VALUE!</v>
      </c>
      <c r="B39" s="84" t="e">
        <f>IF(B38+1&lt;=$A$4,$A$3+45,"")</f>
        <v>#VALUE!</v>
      </c>
      <c r="C39" s="85" t="e">
        <f t="shared" si="0"/>
        <v>#VALUE!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9"/>
      <c r="U39" s="150"/>
      <c r="V39" s="53"/>
      <c r="W39" s="68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149999999999999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type="list" imeMode="off" allowBlank="1" showInputMessage="1" showErrorMessage="1" sqref="D9:D39 V9:V39" xr:uid="{00000000-0002-0000-0300-000000000000}">
      <formula1>"*"</formula1>
    </dataValidation>
    <dataValidation imeMode="off" allowBlank="1" showInputMessage="1" showErrorMessage="1" sqref="E9:I39 A2:W2 W52:W53 P49:P50 R51 T51 U49:V51" xr:uid="{00000000-0002-0000-0300-000001000000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91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45383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45352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45397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45352</v>
      </c>
      <c r="B9" s="114">
        <f>$A$3+15</f>
        <v>45367</v>
      </c>
      <c r="C9" s="115">
        <f t="shared" ref="C9:C39" si="0">B9</f>
        <v>45367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7">
        <f>$A$3+16</f>
        <v>45368</v>
      </c>
      <c r="C10" s="88">
        <f t="shared" si="0"/>
        <v>45368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45369</v>
      </c>
      <c r="C11" s="79">
        <f t="shared" si="0"/>
        <v>45369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45370</v>
      </c>
      <c r="C12" s="79">
        <f t="shared" si="0"/>
        <v>45370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7">
        <f>$A$3+19</f>
        <v>45371</v>
      </c>
      <c r="C13" s="88">
        <f t="shared" si="0"/>
        <v>45371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45372</v>
      </c>
      <c r="C14" s="79">
        <f t="shared" si="0"/>
        <v>45372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45373</v>
      </c>
      <c r="C15" s="79">
        <f t="shared" si="0"/>
        <v>45373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112">
        <f>$A$9+22</f>
        <v>45374</v>
      </c>
      <c r="C16" s="113">
        <f t="shared" si="0"/>
        <v>45374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7">
        <f>$A$3+23</f>
        <v>45375</v>
      </c>
      <c r="C17" s="88">
        <f t="shared" si="0"/>
        <v>45375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45376</v>
      </c>
      <c r="C18" s="79">
        <f t="shared" si="0"/>
        <v>45376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45377</v>
      </c>
      <c r="C19" s="79">
        <f t="shared" si="0"/>
        <v>45377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45378</v>
      </c>
      <c r="C20" s="79">
        <f t="shared" si="0"/>
        <v>45378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45379</v>
      </c>
      <c r="C21" s="79">
        <f t="shared" si="0"/>
        <v>45379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45380</v>
      </c>
      <c r="C22" s="79">
        <f t="shared" si="0"/>
        <v>45380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112">
        <f>$A$3+29</f>
        <v>45381</v>
      </c>
      <c r="C23" s="113">
        <f t="shared" si="0"/>
        <v>45381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87">
        <f>$A$9+30</f>
        <v>45382</v>
      </c>
      <c r="C24" s="88">
        <f t="shared" si="0"/>
        <v>45382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>
        <f t="shared" si="15"/>
        <v>45383</v>
      </c>
      <c r="B25" s="80">
        <f>$A$3+31</f>
        <v>45383</v>
      </c>
      <c r="C25" s="79">
        <f t="shared" si="0"/>
        <v>45383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45384</v>
      </c>
      <c r="C26" s="79">
        <f t="shared" si="0"/>
        <v>45384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45385</v>
      </c>
      <c r="C27" s="79">
        <f t="shared" si="0"/>
        <v>45385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45386</v>
      </c>
      <c r="C28" s="79">
        <f t="shared" si="0"/>
        <v>45386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45387</v>
      </c>
      <c r="C29" s="79">
        <f t="shared" si="0"/>
        <v>45387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112">
        <f>$A$3+36</f>
        <v>45388</v>
      </c>
      <c r="C30" s="113">
        <f t="shared" si="0"/>
        <v>45388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7">
        <f>$A$3+37</f>
        <v>45389</v>
      </c>
      <c r="C31" s="88">
        <f t="shared" si="0"/>
        <v>45389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45390</v>
      </c>
      <c r="C32" s="79">
        <f t="shared" si="0"/>
        <v>45390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45391</v>
      </c>
      <c r="C33" s="79">
        <f t="shared" si="0"/>
        <v>45391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45392</v>
      </c>
      <c r="C34" s="79">
        <f t="shared" si="0"/>
        <v>45392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45393</v>
      </c>
      <c r="C35" s="79">
        <f t="shared" si="0"/>
        <v>45393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45394</v>
      </c>
      <c r="C36" s="79">
        <f t="shared" si="0"/>
        <v>45394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112">
        <f>IF(B36+1&lt;=$A$4,$A$3+43,"")</f>
        <v>45395</v>
      </c>
      <c r="C37" s="113">
        <f t="shared" si="0"/>
        <v>45395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7">
        <f>IF(B37+1&lt;=$A$4,$A$3+44,"")</f>
        <v>45396</v>
      </c>
      <c r="C38" s="88">
        <f t="shared" si="0"/>
        <v>45396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38"/>
      <c r="U38" s="139"/>
      <c r="V38" s="49"/>
      <c r="W38" s="67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customHeight="1" x14ac:dyDescent="0.15">
      <c r="A39" s="13" t="str">
        <f t="shared" si="15"/>
        <v/>
      </c>
      <c r="B39" s="84">
        <f>IF(B38+1&lt;=$A$4,$A$3+45,"")</f>
        <v>45397</v>
      </c>
      <c r="C39" s="85">
        <f t="shared" si="0"/>
        <v>45397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7"/>
      <c r="U39" s="148"/>
      <c r="V39" s="82"/>
      <c r="W39" s="83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imeMode="off" allowBlank="1" showInputMessage="1" showErrorMessage="1" sqref="E9:I39 A2:W2 W52:W53 P49:P50 R51 T51 U49:V51" xr:uid="{00000000-0002-0000-0400-000000000000}"/>
    <dataValidation type="list" imeMode="off" allowBlank="1" showInputMessage="1" showErrorMessage="1" sqref="D9:D39 V9:V39" xr:uid="{00000000-0002-0000-0400-000001000000}">
      <formula1>"*"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45413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45383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45427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45383</v>
      </c>
      <c r="B9" s="7">
        <f>$A$3+15</f>
        <v>45398</v>
      </c>
      <c r="C9" s="81">
        <f t="shared" ref="C9:C39" si="0">B9</f>
        <v>45398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45399</v>
      </c>
      <c r="C10" s="79">
        <f t="shared" si="0"/>
        <v>45399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45400</v>
      </c>
      <c r="C11" s="79">
        <f t="shared" si="0"/>
        <v>45400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45401</v>
      </c>
      <c r="C12" s="79">
        <f t="shared" si="0"/>
        <v>45401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112">
        <f>$A$3+19</f>
        <v>45402</v>
      </c>
      <c r="C13" s="113">
        <f t="shared" si="0"/>
        <v>45402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7">
        <f>$A$3+20</f>
        <v>45403</v>
      </c>
      <c r="C14" s="88">
        <f t="shared" si="0"/>
        <v>45403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45404</v>
      </c>
      <c r="C15" s="79">
        <f t="shared" si="0"/>
        <v>45404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0">
        <f>$A$9+22</f>
        <v>45405</v>
      </c>
      <c r="C16" s="79">
        <f t="shared" si="0"/>
        <v>45405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45406</v>
      </c>
      <c r="C17" s="79">
        <f t="shared" si="0"/>
        <v>45406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45407</v>
      </c>
      <c r="C18" s="79">
        <f t="shared" si="0"/>
        <v>45407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45408</v>
      </c>
      <c r="C19" s="79">
        <f t="shared" si="0"/>
        <v>45408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112">
        <f>$A$3+26</f>
        <v>45409</v>
      </c>
      <c r="C20" s="113">
        <f t="shared" si="0"/>
        <v>45409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7">
        <f>$A$3+27</f>
        <v>45410</v>
      </c>
      <c r="C21" s="88">
        <f t="shared" si="0"/>
        <v>45410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7">
        <f>$A$3+28</f>
        <v>45411</v>
      </c>
      <c r="C22" s="88">
        <f t="shared" si="0"/>
        <v>45411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45412</v>
      </c>
      <c r="C23" s="79">
        <f t="shared" si="0"/>
        <v>45412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>
        <f t="shared" si="15"/>
        <v>45413</v>
      </c>
      <c r="B24" s="80">
        <f>$A$9+30</f>
        <v>45413</v>
      </c>
      <c r="C24" s="79">
        <f t="shared" si="0"/>
        <v>45413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 t="str">
        <f t="shared" si="15"/>
        <v/>
      </c>
      <c r="B25" s="80">
        <f>$A$3+31</f>
        <v>45414</v>
      </c>
      <c r="C25" s="79">
        <f t="shared" si="0"/>
        <v>45414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7">
        <f>$A$3+32</f>
        <v>45415</v>
      </c>
      <c r="C26" s="88">
        <f t="shared" si="0"/>
        <v>45415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7">
        <f>$A$3+33</f>
        <v>45416</v>
      </c>
      <c r="C27" s="88">
        <f t="shared" si="0"/>
        <v>45416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7">
        <f>$A$3+34</f>
        <v>45417</v>
      </c>
      <c r="C28" s="88">
        <f t="shared" si="0"/>
        <v>45417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7">
        <f>$A$3+35</f>
        <v>45418</v>
      </c>
      <c r="C29" s="88">
        <f t="shared" si="0"/>
        <v>45418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45419</v>
      </c>
      <c r="C30" s="79">
        <f t="shared" si="0"/>
        <v>45419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45420</v>
      </c>
      <c r="C31" s="79">
        <f t="shared" si="0"/>
        <v>45420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45421</v>
      </c>
      <c r="C32" s="79">
        <f t="shared" si="0"/>
        <v>45421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45422</v>
      </c>
      <c r="C33" s="79">
        <f t="shared" si="0"/>
        <v>45422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112">
        <f>IF(B33+1&lt;=$A$4,$A$3+40,"")</f>
        <v>45423</v>
      </c>
      <c r="C34" s="113">
        <f t="shared" si="0"/>
        <v>45423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7">
        <f>IF(B34+1&lt;=$A$4,$A$3+41,"")</f>
        <v>45424</v>
      </c>
      <c r="C35" s="88">
        <f t="shared" si="0"/>
        <v>45424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45425</v>
      </c>
      <c r="C36" s="79">
        <f t="shared" si="0"/>
        <v>45425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45426</v>
      </c>
      <c r="C37" s="79">
        <f t="shared" si="0"/>
        <v>45426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0">
        <f>IF(B37+1&lt;=$A$4,$A$3+44,"")</f>
        <v>45427</v>
      </c>
      <c r="C38" s="79">
        <f t="shared" si="0"/>
        <v>45427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47"/>
      <c r="U38" s="148"/>
      <c r="V38" s="82"/>
      <c r="W38" s="83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hidden="1" customHeight="1" x14ac:dyDescent="0.15">
      <c r="A39" s="13" t="str">
        <f t="shared" si="15"/>
        <v/>
      </c>
      <c r="B39" s="84" t="str">
        <f>IF(B38+1&lt;=$A$4,$A$3+45,"")</f>
        <v/>
      </c>
      <c r="C39" s="85" t="str">
        <f t="shared" si="0"/>
        <v/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9"/>
      <c r="U39" s="150"/>
      <c r="V39" s="53"/>
      <c r="W39" s="68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type="list" imeMode="off" allowBlank="1" showInputMessage="1" showErrorMessage="1" sqref="D9:D39 V9:V39" xr:uid="{00000000-0002-0000-0500-000000000000}">
      <formula1>"*"</formula1>
    </dataValidation>
    <dataValidation imeMode="off" allowBlank="1" showInputMessage="1" showErrorMessage="1" sqref="E9:I39 A2:W2 W52:W53 P49:P50 R51 T51 U49:V51" xr:uid="{00000000-0002-0000-0500-000001000000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8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45444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45413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45458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45413</v>
      </c>
      <c r="B9" s="7">
        <f>$A$3+15</f>
        <v>45428</v>
      </c>
      <c r="C9" s="81">
        <f t="shared" ref="C9:C39" si="0">B9</f>
        <v>45428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45429</v>
      </c>
      <c r="C10" s="79">
        <f t="shared" si="0"/>
        <v>45429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112">
        <f>$A$3+17</f>
        <v>45430</v>
      </c>
      <c r="C11" s="113">
        <f t="shared" si="0"/>
        <v>45430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7">
        <f>$A$3+18</f>
        <v>45431</v>
      </c>
      <c r="C12" s="88">
        <f t="shared" si="0"/>
        <v>45431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45432</v>
      </c>
      <c r="C13" s="79">
        <f t="shared" si="0"/>
        <v>45432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45433</v>
      </c>
      <c r="C14" s="79">
        <f t="shared" si="0"/>
        <v>45433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45434</v>
      </c>
      <c r="C15" s="79">
        <f t="shared" si="0"/>
        <v>45434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0">
        <f>$A$9+22</f>
        <v>45435</v>
      </c>
      <c r="C16" s="79">
        <f t="shared" si="0"/>
        <v>45435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45436</v>
      </c>
      <c r="C17" s="79">
        <f t="shared" si="0"/>
        <v>45436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112">
        <f>$A$3+24</f>
        <v>45437</v>
      </c>
      <c r="C18" s="113">
        <f t="shared" si="0"/>
        <v>45437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7">
        <f>$A$3+25</f>
        <v>45438</v>
      </c>
      <c r="C19" s="88">
        <f t="shared" si="0"/>
        <v>45438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45439</v>
      </c>
      <c r="C20" s="79">
        <f t="shared" si="0"/>
        <v>45439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45440</v>
      </c>
      <c r="C21" s="79">
        <f t="shared" si="0"/>
        <v>45440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45441</v>
      </c>
      <c r="C22" s="79">
        <f t="shared" si="0"/>
        <v>45441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45442</v>
      </c>
      <c r="C23" s="79">
        <f t="shared" si="0"/>
        <v>45442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80">
        <f>$A$9+30</f>
        <v>45443</v>
      </c>
      <c r="C24" s="79">
        <f t="shared" si="0"/>
        <v>45443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>
        <f t="shared" si="15"/>
        <v>45444</v>
      </c>
      <c r="B25" s="112">
        <f>$A$3+31</f>
        <v>45444</v>
      </c>
      <c r="C25" s="113">
        <f t="shared" si="0"/>
        <v>45444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7">
        <f>$A$3+32</f>
        <v>45445</v>
      </c>
      <c r="C26" s="88">
        <f t="shared" si="0"/>
        <v>45445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45446</v>
      </c>
      <c r="C27" s="79">
        <f t="shared" si="0"/>
        <v>45446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45447</v>
      </c>
      <c r="C28" s="79">
        <f t="shared" si="0"/>
        <v>45447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45448</v>
      </c>
      <c r="C29" s="79">
        <f t="shared" si="0"/>
        <v>45448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45449</v>
      </c>
      <c r="C30" s="79">
        <f t="shared" si="0"/>
        <v>45449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45450</v>
      </c>
      <c r="C31" s="79">
        <f t="shared" si="0"/>
        <v>45450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112">
        <f>$A$9+38</f>
        <v>45451</v>
      </c>
      <c r="C32" s="113">
        <f t="shared" si="0"/>
        <v>45451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7">
        <f>$A$3+39</f>
        <v>45452</v>
      </c>
      <c r="C33" s="88">
        <f t="shared" si="0"/>
        <v>45452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45453</v>
      </c>
      <c r="C34" s="79">
        <f t="shared" si="0"/>
        <v>45453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45454</v>
      </c>
      <c r="C35" s="79">
        <f t="shared" si="0"/>
        <v>45454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0">
        <f>IF(B35+1&lt;=$A$4,$A$3+42,"")</f>
        <v>45455</v>
      </c>
      <c r="C36" s="79">
        <f t="shared" si="0"/>
        <v>45455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45456</v>
      </c>
      <c r="C37" s="79">
        <f t="shared" si="0"/>
        <v>45456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0">
        <f>IF(B37+1&lt;=$A$4,$A$3+44,"")</f>
        <v>45457</v>
      </c>
      <c r="C38" s="79">
        <f t="shared" si="0"/>
        <v>45457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38"/>
      <c r="U38" s="139"/>
      <c r="V38" s="49"/>
      <c r="W38" s="67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customHeight="1" x14ac:dyDescent="0.15">
      <c r="A39" s="13" t="str">
        <f t="shared" si="15"/>
        <v/>
      </c>
      <c r="B39" s="116">
        <f>IF(B38+1&lt;=$A$4,$A$3+45,"")</f>
        <v>45458</v>
      </c>
      <c r="C39" s="117">
        <f t="shared" si="0"/>
        <v>45458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7"/>
      <c r="U39" s="148"/>
      <c r="V39" s="82"/>
      <c r="W39" s="83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imeMode="off" allowBlank="1" showInputMessage="1" showErrorMessage="1" sqref="E9:I39 A2:W2 W52:W53 P49:P50 R51 T51 U49:V51" xr:uid="{00000000-0002-0000-0600-000000000000}"/>
    <dataValidation type="list" imeMode="off" allowBlank="1" showInputMessage="1" showErrorMessage="1" sqref="D9:D39 V9:V39" xr:uid="{00000000-0002-0000-0600-000001000000}">
      <formula1>"*"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45474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45444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45488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45444</v>
      </c>
      <c r="B9" s="107">
        <f>$A$3+15</f>
        <v>45459</v>
      </c>
      <c r="C9" s="108">
        <f t="shared" ref="C9:C39" si="0">B9</f>
        <v>45459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45460</v>
      </c>
      <c r="C10" s="79">
        <f t="shared" si="0"/>
        <v>45460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45461</v>
      </c>
      <c r="C11" s="79">
        <f t="shared" si="0"/>
        <v>45461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45462</v>
      </c>
      <c r="C12" s="79">
        <f t="shared" si="0"/>
        <v>45462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80">
        <f>$A$3+19</f>
        <v>45463</v>
      </c>
      <c r="C13" s="79">
        <f t="shared" si="0"/>
        <v>45463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0">
        <f>$A$3+20</f>
        <v>45464</v>
      </c>
      <c r="C14" s="79">
        <f t="shared" si="0"/>
        <v>45464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112">
        <f>$A$3+21</f>
        <v>45465</v>
      </c>
      <c r="C15" s="113">
        <f t="shared" si="0"/>
        <v>45465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7">
        <f>$A$9+22</f>
        <v>45466</v>
      </c>
      <c r="C16" s="88">
        <f t="shared" si="0"/>
        <v>45466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45467</v>
      </c>
      <c r="C17" s="79">
        <f t="shared" si="0"/>
        <v>45467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45468</v>
      </c>
      <c r="C18" s="79">
        <f t="shared" si="0"/>
        <v>45468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45469</v>
      </c>
      <c r="C19" s="79">
        <f t="shared" si="0"/>
        <v>45469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80">
        <f>$A$3+26</f>
        <v>45470</v>
      </c>
      <c r="C20" s="79">
        <f t="shared" si="0"/>
        <v>45470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0">
        <f>$A$3+27</f>
        <v>45471</v>
      </c>
      <c r="C21" s="79">
        <f t="shared" si="0"/>
        <v>45471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112">
        <f>$A$3+28</f>
        <v>45472</v>
      </c>
      <c r="C22" s="113">
        <f t="shared" si="0"/>
        <v>45472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7">
        <f>$A$3+29</f>
        <v>45473</v>
      </c>
      <c r="C23" s="88">
        <f t="shared" si="0"/>
        <v>45473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>
        <f t="shared" si="15"/>
        <v>45474</v>
      </c>
      <c r="B24" s="80">
        <f>$A$9+30</f>
        <v>45474</v>
      </c>
      <c r="C24" s="79">
        <f t="shared" si="0"/>
        <v>45474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 t="str">
        <f t="shared" si="15"/>
        <v/>
      </c>
      <c r="B25" s="80">
        <f>$A$3+31</f>
        <v>45475</v>
      </c>
      <c r="C25" s="79">
        <f t="shared" si="0"/>
        <v>45475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45476</v>
      </c>
      <c r="C26" s="79">
        <f t="shared" si="0"/>
        <v>45476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80">
        <f>$A$3+33</f>
        <v>45477</v>
      </c>
      <c r="C27" s="79">
        <f t="shared" si="0"/>
        <v>45477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0">
        <f>$A$3+34</f>
        <v>45478</v>
      </c>
      <c r="C28" s="79">
        <f t="shared" si="0"/>
        <v>45478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112">
        <f>$A$3+35</f>
        <v>45479</v>
      </c>
      <c r="C29" s="113">
        <f t="shared" si="0"/>
        <v>45479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7">
        <f>$A$3+36</f>
        <v>45480</v>
      </c>
      <c r="C30" s="88">
        <f t="shared" si="0"/>
        <v>45480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45481</v>
      </c>
      <c r="C31" s="79">
        <f t="shared" si="0"/>
        <v>45481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45482</v>
      </c>
      <c r="C32" s="79">
        <f t="shared" si="0"/>
        <v>45482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45483</v>
      </c>
      <c r="C33" s="79">
        <f t="shared" si="0"/>
        <v>45483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80">
        <f>IF(B33+1&lt;=$A$4,$A$3+40,"")</f>
        <v>45484</v>
      </c>
      <c r="C34" s="79">
        <f t="shared" si="0"/>
        <v>45484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0">
        <f>IF(B34+1&lt;=$A$4,$A$3+41,"")</f>
        <v>45485</v>
      </c>
      <c r="C35" s="79">
        <f t="shared" si="0"/>
        <v>45485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112">
        <f>IF(B35+1&lt;=$A$4,$A$3+42,"")</f>
        <v>45486</v>
      </c>
      <c r="C36" s="113">
        <f t="shared" si="0"/>
        <v>45486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7">
        <f>IF(B36+1&lt;=$A$4,$A$3+43,"")</f>
        <v>45487</v>
      </c>
      <c r="C37" s="88">
        <f t="shared" si="0"/>
        <v>45487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7">
        <f>IF(B37+1&lt;=$A$4,$A$3+44,"")</f>
        <v>45488</v>
      </c>
      <c r="C38" s="88">
        <f t="shared" si="0"/>
        <v>45488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47"/>
      <c r="U38" s="148"/>
      <c r="V38" s="82"/>
      <c r="W38" s="83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hidden="1" customHeight="1" x14ac:dyDescent="0.15">
      <c r="A39" s="13" t="str">
        <f t="shared" si="15"/>
        <v/>
      </c>
      <c r="B39" s="84" t="str">
        <f>IF(B38+1&lt;=$A$4,$A$3+45,"")</f>
        <v/>
      </c>
      <c r="C39" s="85" t="str">
        <f t="shared" si="0"/>
        <v/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9"/>
      <c r="U39" s="150"/>
      <c r="V39" s="53"/>
      <c r="W39" s="68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149999999999999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type="list" imeMode="off" allowBlank="1" showInputMessage="1" showErrorMessage="1" sqref="D9:D39 V9:V39" xr:uid="{00000000-0002-0000-0700-000000000000}">
      <formula1>"*"</formula1>
    </dataValidation>
    <dataValidation imeMode="off" allowBlank="1" showInputMessage="1" showErrorMessage="1" sqref="E9:I39 A2:W2 W52:W53 P49:P50 R51 T51 U49:V51" xr:uid="{00000000-0002-0000-0700-000001000000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8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58"/>
  <sheetViews>
    <sheetView showGridLines="0" zoomScaleNormal="100" workbookViewId="0">
      <selection activeCell="E9" sqref="E9"/>
    </sheetView>
  </sheetViews>
  <sheetFormatPr defaultColWidth="9" defaultRowHeight="13.5" x14ac:dyDescent="0.15"/>
  <cols>
    <col min="1" max="2" width="3.125" style="1" customWidth="1"/>
    <col min="3" max="3" width="3" style="1" customWidth="1"/>
    <col min="4" max="4" width="3.125" style="1" customWidth="1"/>
    <col min="5" max="8" width="4.375" style="1" customWidth="1"/>
    <col min="9" max="13" width="4.875" style="1" customWidth="1"/>
    <col min="14" max="20" width="4.375" style="1" customWidth="1"/>
    <col min="21" max="21" width="3.625" style="1" customWidth="1"/>
    <col min="22" max="22" width="4.125" style="1" customWidth="1"/>
    <col min="23" max="23" width="9.5" style="1" customWidth="1"/>
    <col min="24" max="28" width="7.75" style="1" hidden="1" customWidth="1"/>
    <col min="29" max="31" width="10.75" style="1" hidden="1" customWidth="1"/>
    <col min="32" max="32" width="9" style="1" hidden="1" customWidth="1"/>
    <col min="33" max="16384" width="9" style="1"/>
  </cols>
  <sheetData>
    <row r="1" spans="1:32" ht="30" x14ac:dyDescent="0.15">
      <c r="A1" s="119" t="s">
        <v>18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35"/>
      <c r="Y1" s="35"/>
      <c r="Z1" s="35"/>
      <c r="AA1" s="35"/>
      <c r="AB1" s="35"/>
    </row>
    <row r="2" spans="1:32" ht="18" customHeight="1" x14ac:dyDescent="0.15">
      <c r="A2" s="120">
        <v>45505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36"/>
      <c r="Y2" s="36"/>
      <c r="Z2" s="36"/>
      <c r="AA2" s="36"/>
      <c r="AB2" s="36"/>
    </row>
    <row r="3" spans="1:32" hidden="1" x14ac:dyDescent="0.15">
      <c r="A3" s="121">
        <f>DATE(YEAR($A$2),MONTH($A$2)-1,1)</f>
        <v>45474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2" hidden="1" x14ac:dyDescent="0.15">
      <c r="A4" s="122">
        <f>A2+14</f>
        <v>45519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</row>
    <row r="5" spans="1:32" ht="3.75" customHeight="1" x14ac:dyDescent="0.15"/>
    <row r="6" spans="1:32" s="28" customFormat="1" ht="9.75" customHeight="1" x14ac:dyDescent="0.15">
      <c r="A6" s="123" t="s">
        <v>0</v>
      </c>
      <c r="B6" s="125" t="s">
        <v>1</v>
      </c>
      <c r="C6" s="127" t="s">
        <v>2</v>
      </c>
      <c r="D6" s="129" t="s">
        <v>17</v>
      </c>
      <c r="E6" s="123" t="s">
        <v>3</v>
      </c>
      <c r="F6" s="125"/>
      <c r="G6" s="123" t="s">
        <v>4</v>
      </c>
      <c r="H6" s="125"/>
      <c r="I6" s="127" t="s">
        <v>5</v>
      </c>
      <c r="J6" s="131" t="s">
        <v>20</v>
      </c>
      <c r="K6" s="132"/>
      <c r="L6" s="131" t="s">
        <v>21</v>
      </c>
      <c r="M6" s="135"/>
      <c r="N6" s="123" t="s">
        <v>6</v>
      </c>
      <c r="O6" s="125"/>
      <c r="P6" s="123" t="s">
        <v>9</v>
      </c>
      <c r="Q6" s="125"/>
      <c r="R6" s="131" t="s">
        <v>22</v>
      </c>
      <c r="S6" s="135"/>
      <c r="T6" s="123" t="s">
        <v>8</v>
      </c>
      <c r="U6" s="125"/>
      <c r="V6" s="127" t="s">
        <v>23</v>
      </c>
      <c r="W6" s="127" t="s">
        <v>7</v>
      </c>
      <c r="X6" s="30"/>
      <c r="Y6" s="30"/>
      <c r="Z6" s="30"/>
      <c r="AA6" s="30"/>
      <c r="AB6" s="30"/>
    </row>
    <row r="7" spans="1:32" s="28" customFormat="1" ht="9.75" customHeight="1" x14ac:dyDescent="0.15">
      <c r="A7" s="124"/>
      <c r="B7" s="126"/>
      <c r="C7" s="128"/>
      <c r="D7" s="130"/>
      <c r="E7" s="124"/>
      <c r="F7" s="126"/>
      <c r="G7" s="124"/>
      <c r="H7" s="126"/>
      <c r="I7" s="128"/>
      <c r="J7" s="133"/>
      <c r="K7" s="134"/>
      <c r="L7" s="136"/>
      <c r="M7" s="137"/>
      <c r="N7" s="124"/>
      <c r="O7" s="126"/>
      <c r="P7" s="124"/>
      <c r="Q7" s="126"/>
      <c r="R7" s="136"/>
      <c r="S7" s="137"/>
      <c r="T7" s="124"/>
      <c r="U7" s="126"/>
      <c r="V7" s="128"/>
      <c r="W7" s="128"/>
      <c r="X7" s="31"/>
      <c r="Y7" s="31"/>
      <c r="Z7" s="31"/>
      <c r="AA7" s="31"/>
      <c r="AB7" s="31"/>
      <c r="AC7" s="28">
        <v>0</v>
      </c>
    </row>
    <row r="8" spans="1:32" s="29" customFormat="1" ht="10.5" customHeight="1" x14ac:dyDescent="0.15">
      <c r="A8" s="124"/>
      <c r="B8" s="126"/>
      <c r="C8" s="128"/>
      <c r="D8" s="130"/>
      <c r="E8" s="5" t="s">
        <v>15</v>
      </c>
      <c r="F8" s="6" t="s">
        <v>16</v>
      </c>
      <c r="G8" s="5" t="s">
        <v>15</v>
      </c>
      <c r="H8" s="6" t="s">
        <v>16</v>
      </c>
      <c r="I8" s="128"/>
      <c r="J8" s="5" t="s">
        <v>15</v>
      </c>
      <c r="K8" s="6" t="s">
        <v>16</v>
      </c>
      <c r="L8" s="5" t="s">
        <v>15</v>
      </c>
      <c r="M8" s="6" t="s">
        <v>16</v>
      </c>
      <c r="N8" s="5" t="s">
        <v>15</v>
      </c>
      <c r="O8" s="6" t="s">
        <v>16</v>
      </c>
      <c r="P8" s="5" t="s">
        <v>15</v>
      </c>
      <c r="Q8" s="6" t="s">
        <v>16</v>
      </c>
      <c r="R8" s="5" t="s">
        <v>15</v>
      </c>
      <c r="S8" s="6" t="s">
        <v>16</v>
      </c>
      <c r="T8" s="124"/>
      <c r="U8" s="126"/>
      <c r="V8" s="128"/>
      <c r="W8" s="128"/>
      <c r="X8" s="32"/>
      <c r="Y8" s="32"/>
      <c r="Z8" s="32"/>
      <c r="AA8" s="32"/>
      <c r="AB8" s="32"/>
      <c r="AC8" s="29">
        <v>4.1000000000000002E-2</v>
      </c>
      <c r="AF8" s="29" t="s">
        <v>19</v>
      </c>
    </row>
    <row r="9" spans="1:32" ht="18" customHeight="1" x14ac:dyDescent="0.15">
      <c r="A9" s="12">
        <f>A3</f>
        <v>45474</v>
      </c>
      <c r="B9" s="7">
        <f>$A$3+15</f>
        <v>45489</v>
      </c>
      <c r="C9" s="81">
        <f t="shared" ref="C9:C39" si="0">B9</f>
        <v>45489</v>
      </c>
      <c r="D9" s="25"/>
      <c r="E9" s="42"/>
      <c r="F9" s="43"/>
      <c r="G9" s="42"/>
      <c r="H9" s="43"/>
      <c r="I9" s="44"/>
      <c r="J9" s="17" t="str">
        <f t="shared" ref="J9:J39" si="1">IF($H9="","",IF($D9="",IF($AA9-$AB9&lt;=0,HOUR($AA9),HOUR($AB9)),""))</f>
        <v/>
      </c>
      <c r="K9" s="10" t="str">
        <f t="shared" ref="K9:K39" si="2">IF($H9="","",IF($D9="",IF($AA9-$AB9&lt;=0,MINUTE($AA9),MINUTE($AB9)),""))</f>
        <v/>
      </c>
      <c r="L9" s="17" t="str">
        <f>IF($D9="*","",IF(D9="",IF(AA9-AB9&gt;=$AC$8,HOUR(AA9-AB9),"")))</f>
        <v/>
      </c>
      <c r="M9" s="10" t="str">
        <f t="shared" ref="M9:M39" si="3">IF(D9="*","",IF(D9="",IF(E9="","",IF(AA9&lt;=AB9,"",MINUTE($AC9)))))</f>
        <v/>
      </c>
      <c r="N9" s="17" t="str">
        <f t="shared" ref="N9:N39" si="4">IF($H9="","",IF($D9="","",IF(G9&lt;22,HOUR($AA9),HOUR($AE9))))</f>
        <v/>
      </c>
      <c r="O9" s="10" t="str">
        <f t="shared" ref="O9:O39" si="5">IF($H9="","",IF($D9="","",IF(G9&lt;22,MINUTE($AA9),MINUTE($AE9))))</f>
        <v/>
      </c>
      <c r="P9" s="17" t="str">
        <f t="shared" ref="P9:P39" si="6">IF($D9="","",IF(G9&lt;22,"",HOUR(AF9)))</f>
        <v/>
      </c>
      <c r="Q9" s="10" t="str">
        <f t="shared" ref="Q9:Q39" si="7">IF($D9="","",IF(G9&lt;22,"",MINUTE(AF9)))</f>
        <v/>
      </c>
      <c r="R9" s="72"/>
      <c r="S9" s="73"/>
      <c r="T9" s="123"/>
      <c r="U9" s="125"/>
      <c r="V9" s="45"/>
      <c r="W9" s="66"/>
      <c r="X9" s="33">
        <f t="shared" ref="X9:X39" si="8">TIME(E9,F9,0)</f>
        <v>0</v>
      </c>
      <c r="Y9" s="39" t="str">
        <f t="shared" ref="Y9:Y39" si="9">IF(G9="","0:00",CONCATENATE(G9,":",H9))</f>
        <v>0:00</v>
      </c>
      <c r="Z9" s="38" t="str">
        <f t="shared" ref="Z9:Z39" si="10">Y9</f>
        <v>0:00</v>
      </c>
      <c r="AA9" s="15">
        <f t="shared" ref="AA9:AA39" si="11">Z9-X9-(TIME(0,I9,0))</f>
        <v>0</v>
      </c>
      <c r="AB9" s="8">
        <v>0.33333333333333331</v>
      </c>
      <c r="AC9" s="37">
        <f t="shared" ref="AC9:AC39" si="12">AA9-AB9</f>
        <v>-0.33333333333333331</v>
      </c>
      <c r="AD9" s="41">
        <v>0.91666666666666663</v>
      </c>
      <c r="AE9" s="41">
        <f t="shared" ref="AE9:AE39" si="13">AA9-AF9</f>
        <v>0.91666666666666663</v>
      </c>
      <c r="AF9" s="37">
        <f t="shared" ref="AF9:AF39" si="14">Z9-AD9</f>
        <v>-0.91666666666666663</v>
      </c>
    </row>
    <row r="10" spans="1:32" ht="18" customHeight="1" x14ac:dyDescent="0.15">
      <c r="A10" s="14" t="str">
        <f t="shared" ref="A10:A39" si="15">IF(B10=$A$2,$A$2,"")</f>
        <v/>
      </c>
      <c r="B10" s="80">
        <f>$A$3+16</f>
        <v>45490</v>
      </c>
      <c r="C10" s="79">
        <f t="shared" si="0"/>
        <v>45490</v>
      </c>
      <c r="D10" s="26"/>
      <c r="E10" s="46"/>
      <c r="F10" s="47"/>
      <c r="G10" s="46"/>
      <c r="H10" s="47"/>
      <c r="I10" s="48"/>
      <c r="J10" s="18" t="str">
        <f t="shared" si="1"/>
        <v/>
      </c>
      <c r="K10" s="16" t="str">
        <f t="shared" si="2"/>
        <v/>
      </c>
      <c r="L10" s="18" t="str">
        <f t="shared" ref="L10:L39" si="16">IF(D10="*","",IF(D10="",IF(AA10-AB10&gt;=$AC$8,HOUR(AA10-AB10),"")))</f>
        <v/>
      </c>
      <c r="M10" s="16" t="str">
        <f t="shared" si="3"/>
        <v/>
      </c>
      <c r="N10" s="18" t="str">
        <f t="shared" si="4"/>
        <v/>
      </c>
      <c r="O10" s="16" t="str">
        <f t="shared" si="5"/>
        <v/>
      </c>
      <c r="P10" s="18" t="str">
        <f t="shared" si="6"/>
        <v/>
      </c>
      <c r="Q10" s="16" t="str">
        <f t="shared" si="7"/>
        <v/>
      </c>
      <c r="R10" s="74"/>
      <c r="S10" s="75"/>
      <c r="T10" s="138"/>
      <c r="U10" s="139"/>
      <c r="V10" s="49"/>
      <c r="W10" s="67"/>
      <c r="X10" s="33">
        <f t="shared" si="8"/>
        <v>0</v>
      </c>
      <c r="Y10" s="39" t="str">
        <f t="shared" si="9"/>
        <v>0:00</v>
      </c>
      <c r="Z10" s="38" t="str">
        <f t="shared" si="10"/>
        <v>0:00</v>
      </c>
      <c r="AA10" s="15">
        <f t="shared" si="11"/>
        <v>0</v>
      </c>
      <c r="AB10" s="15">
        <v>0.33333333333333331</v>
      </c>
      <c r="AC10" s="37">
        <f t="shared" si="12"/>
        <v>-0.33333333333333331</v>
      </c>
      <c r="AD10" s="41">
        <v>0.91666666666666663</v>
      </c>
      <c r="AE10" s="41">
        <f t="shared" si="13"/>
        <v>0.91666666666666663</v>
      </c>
      <c r="AF10" s="37">
        <f t="shared" si="14"/>
        <v>-0.91666666666666663</v>
      </c>
    </row>
    <row r="11" spans="1:32" ht="18" customHeight="1" x14ac:dyDescent="0.15">
      <c r="A11" s="14" t="str">
        <f t="shared" si="15"/>
        <v/>
      </c>
      <c r="B11" s="80">
        <f>$A$3+17</f>
        <v>45491</v>
      </c>
      <c r="C11" s="79">
        <f t="shared" si="0"/>
        <v>45491</v>
      </c>
      <c r="D11" s="26"/>
      <c r="E11" s="46"/>
      <c r="F11" s="47"/>
      <c r="G11" s="46"/>
      <c r="H11" s="47"/>
      <c r="I11" s="48"/>
      <c r="J11" s="18" t="str">
        <f t="shared" si="1"/>
        <v/>
      </c>
      <c r="K11" s="16" t="str">
        <f t="shared" si="2"/>
        <v/>
      </c>
      <c r="L11" s="18" t="str">
        <f t="shared" si="16"/>
        <v/>
      </c>
      <c r="M11" s="16" t="str">
        <f t="shared" si="3"/>
        <v/>
      </c>
      <c r="N11" s="18" t="str">
        <f t="shared" si="4"/>
        <v/>
      </c>
      <c r="O11" s="16" t="str">
        <f t="shared" si="5"/>
        <v/>
      </c>
      <c r="P11" s="18" t="str">
        <f t="shared" si="6"/>
        <v/>
      </c>
      <c r="Q11" s="16" t="str">
        <f t="shared" si="7"/>
        <v/>
      </c>
      <c r="R11" s="74"/>
      <c r="S11" s="75"/>
      <c r="T11" s="138"/>
      <c r="U11" s="139"/>
      <c r="V11" s="49"/>
      <c r="W11" s="67"/>
      <c r="X11" s="33">
        <f t="shared" si="8"/>
        <v>0</v>
      </c>
      <c r="Y11" s="39" t="str">
        <f t="shared" si="9"/>
        <v>0:00</v>
      </c>
      <c r="Z11" s="38" t="str">
        <f t="shared" si="10"/>
        <v>0:00</v>
      </c>
      <c r="AA11" s="15">
        <f t="shared" si="11"/>
        <v>0</v>
      </c>
      <c r="AB11" s="15">
        <v>0.33333333333333331</v>
      </c>
      <c r="AC11" s="37">
        <f t="shared" si="12"/>
        <v>-0.33333333333333331</v>
      </c>
      <c r="AD11" s="41">
        <v>0.91666666666666663</v>
      </c>
      <c r="AE11" s="41">
        <f t="shared" si="13"/>
        <v>0.91666666666666663</v>
      </c>
      <c r="AF11" s="37">
        <f t="shared" si="14"/>
        <v>-0.91666666666666663</v>
      </c>
    </row>
    <row r="12" spans="1:32" ht="18" customHeight="1" x14ac:dyDescent="0.15">
      <c r="A12" s="14" t="str">
        <f t="shared" si="15"/>
        <v/>
      </c>
      <c r="B12" s="80">
        <f>$A$3+18</f>
        <v>45492</v>
      </c>
      <c r="C12" s="79">
        <f t="shared" si="0"/>
        <v>45492</v>
      </c>
      <c r="D12" s="26"/>
      <c r="E12" s="46"/>
      <c r="F12" s="47"/>
      <c r="G12" s="46"/>
      <c r="H12" s="47"/>
      <c r="I12" s="48"/>
      <c r="J12" s="18" t="str">
        <f t="shared" si="1"/>
        <v/>
      </c>
      <c r="K12" s="16" t="str">
        <f t="shared" si="2"/>
        <v/>
      </c>
      <c r="L12" s="18" t="str">
        <f t="shared" si="16"/>
        <v/>
      </c>
      <c r="M12" s="16" t="str">
        <f t="shared" si="3"/>
        <v/>
      </c>
      <c r="N12" s="18" t="str">
        <f t="shared" si="4"/>
        <v/>
      </c>
      <c r="O12" s="16" t="str">
        <f t="shared" si="5"/>
        <v/>
      </c>
      <c r="P12" s="18" t="str">
        <f t="shared" si="6"/>
        <v/>
      </c>
      <c r="Q12" s="16" t="str">
        <f t="shared" si="7"/>
        <v/>
      </c>
      <c r="R12" s="74"/>
      <c r="S12" s="75"/>
      <c r="T12" s="138"/>
      <c r="U12" s="139"/>
      <c r="V12" s="49"/>
      <c r="W12" s="67"/>
      <c r="X12" s="33">
        <f t="shared" si="8"/>
        <v>0</v>
      </c>
      <c r="Y12" s="39" t="str">
        <f t="shared" si="9"/>
        <v>0:00</v>
      </c>
      <c r="Z12" s="38" t="str">
        <f t="shared" si="10"/>
        <v>0:00</v>
      </c>
      <c r="AA12" s="15">
        <f t="shared" si="11"/>
        <v>0</v>
      </c>
      <c r="AB12" s="15">
        <v>0.33333333333333331</v>
      </c>
      <c r="AC12" s="37">
        <f t="shared" si="12"/>
        <v>-0.33333333333333331</v>
      </c>
      <c r="AD12" s="41">
        <v>0.91666666666666663</v>
      </c>
      <c r="AE12" s="41">
        <f t="shared" si="13"/>
        <v>0.91666666666666663</v>
      </c>
      <c r="AF12" s="37">
        <f t="shared" si="14"/>
        <v>-0.91666666666666663</v>
      </c>
    </row>
    <row r="13" spans="1:32" ht="18" customHeight="1" x14ac:dyDescent="0.15">
      <c r="A13" s="14" t="str">
        <f t="shared" si="15"/>
        <v/>
      </c>
      <c r="B13" s="112">
        <f>$A$3+19</f>
        <v>45493</v>
      </c>
      <c r="C13" s="113">
        <f t="shared" si="0"/>
        <v>45493</v>
      </c>
      <c r="D13" s="26"/>
      <c r="E13" s="46"/>
      <c r="F13" s="47"/>
      <c r="G13" s="46"/>
      <c r="H13" s="47"/>
      <c r="I13" s="48"/>
      <c r="J13" s="18" t="str">
        <f t="shared" si="1"/>
        <v/>
      </c>
      <c r="K13" s="16" t="str">
        <f t="shared" si="2"/>
        <v/>
      </c>
      <c r="L13" s="18" t="str">
        <f t="shared" si="16"/>
        <v/>
      </c>
      <c r="M13" s="16" t="str">
        <f t="shared" si="3"/>
        <v/>
      </c>
      <c r="N13" s="18" t="str">
        <f t="shared" si="4"/>
        <v/>
      </c>
      <c r="O13" s="16" t="str">
        <f t="shared" si="5"/>
        <v/>
      </c>
      <c r="P13" s="18" t="str">
        <f t="shared" si="6"/>
        <v/>
      </c>
      <c r="Q13" s="16" t="str">
        <f t="shared" si="7"/>
        <v/>
      </c>
      <c r="R13" s="74"/>
      <c r="S13" s="75"/>
      <c r="T13" s="138"/>
      <c r="U13" s="139"/>
      <c r="V13" s="49"/>
      <c r="W13" s="67"/>
      <c r="X13" s="33">
        <f t="shared" si="8"/>
        <v>0</v>
      </c>
      <c r="Y13" s="39" t="str">
        <f t="shared" si="9"/>
        <v>0:00</v>
      </c>
      <c r="Z13" s="38" t="str">
        <f t="shared" si="10"/>
        <v>0:00</v>
      </c>
      <c r="AA13" s="15">
        <f t="shared" si="11"/>
        <v>0</v>
      </c>
      <c r="AB13" s="15">
        <v>0.33333333333333331</v>
      </c>
      <c r="AC13" s="37">
        <f t="shared" si="12"/>
        <v>-0.33333333333333331</v>
      </c>
      <c r="AD13" s="41">
        <v>0.91666666666666663</v>
      </c>
      <c r="AE13" s="41">
        <f t="shared" si="13"/>
        <v>0.91666666666666663</v>
      </c>
      <c r="AF13" s="37">
        <f t="shared" si="14"/>
        <v>-0.91666666666666663</v>
      </c>
    </row>
    <row r="14" spans="1:32" ht="18" customHeight="1" x14ac:dyDescent="0.15">
      <c r="A14" s="14" t="str">
        <f t="shared" si="15"/>
        <v/>
      </c>
      <c r="B14" s="87">
        <f>$A$3+20</f>
        <v>45494</v>
      </c>
      <c r="C14" s="88">
        <f t="shared" si="0"/>
        <v>45494</v>
      </c>
      <c r="D14" s="26"/>
      <c r="E14" s="46"/>
      <c r="F14" s="47"/>
      <c r="G14" s="46"/>
      <c r="H14" s="47"/>
      <c r="I14" s="48"/>
      <c r="J14" s="18" t="str">
        <f t="shared" si="1"/>
        <v/>
      </c>
      <c r="K14" s="16" t="str">
        <f t="shared" si="2"/>
        <v/>
      </c>
      <c r="L14" s="18" t="str">
        <f t="shared" si="16"/>
        <v/>
      </c>
      <c r="M14" s="16" t="str">
        <f t="shared" si="3"/>
        <v/>
      </c>
      <c r="N14" s="18" t="str">
        <f t="shared" si="4"/>
        <v/>
      </c>
      <c r="O14" s="16" t="str">
        <f t="shared" si="5"/>
        <v/>
      </c>
      <c r="P14" s="18" t="str">
        <f t="shared" si="6"/>
        <v/>
      </c>
      <c r="Q14" s="16" t="str">
        <f t="shared" si="7"/>
        <v/>
      </c>
      <c r="R14" s="74"/>
      <c r="S14" s="75"/>
      <c r="T14" s="138"/>
      <c r="U14" s="139"/>
      <c r="V14" s="49"/>
      <c r="W14" s="67"/>
      <c r="X14" s="33">
        <f t="shared" si="8"/>
        <v>0</v>
      </c>
      <c r="Y14" s="39" t="str">
        <f t="shared" si="9"/>
        <v>0:00</v>
      </c>
      <c r="Z14" s="38" t="str">
        <f t="shared" si="10"/>
        <v>0:00</v>
      </c>
      <c r="AA14" s="15">
        <f t="shared" si="11"/>
        <v>0</v>
      </c>
      <c r="AB14" s="15">
        <v>0.33333333333333331</v>
      </c>
      <c r="AC14" s="37">
        <f t="shared" si="12"/>
        <v>-0.33333333333333331</v>
      </c>
      <c r="AD14" s="41">
        <v>0.91666666666666663</v>
      </c>
      <c r="AE14" s="41">
        <f t="shared" si="13"/>
        <v>0.91666666666666663</v>
      </c>
      <c r="AF14" s="37">
        <f t="shared" si="14"/>
        <v>-0.91666666666666663</v>
      </c>
    </row>
    <row r="15" spans="1:32" ht="18" customHeight="1" x14ac:dyDescent="0.15">
      <c r="A15" s="14" t="str">
        <f t="shared" si="15"/>
        <v/>
      </c>
      <c r="B15" s="80">
        <f>$A$3+21</f>
        <v>45495</v>
      </c>
      <c r="C15" s="79">
        <f t="shared" si="0"/>
        <v>45495</v>
      </c>
      <c r="D15" s="26"/>
      <c r="E15" s="46"/>
      <c r="F15" s="47"/>
      <c r="G15" s="46"/>
      <c r="H15" s="47"/>
      <c r="I15" s="48"/>
      <c r="J15" s="18" t="str">
        <f t="shared" si="1"/>
        <v/>
      </c>
      <c r="K15" s="16" t="str">
        <f t="shared" si="2"/>
        <v/>
      </c>
      <c r="L15" s="18" t="str">
        <f t="shared" si="16"/>
        <v/>
      </c>
      <c r="M15" s="16" t="str">
        <f t="shared" si="3"/>
        <v/>
      </c>
      <c r="N15" s="18" t="str">
        <f t="shared" si="4"/>
        <v/>
      </c>
      <c r="O15" s="16" t="str">
        <f t="shared" si="5"/>
        <v/>
      </c>
      <c r="P15" s="18" t="str">
        <f t="shared" si="6"/>
        <v/>
      </c>
      <c r="Q15" s="16" t="str">
        <f t="shared" si="7"/>
        <v/>
      </c>
      <c r="R15" s="74"/>
      <c r="S15" s="75"/>
      <c r="T15" s="138"/>
      <c r="U15" s="139"/>
      <c r="V15" s="49"/>
      <c r="W15" s="67"/>
      <c r="X15" s="33">
        <f t="shared" si="8"/>
        <v>0</v>
      </c>
      <c r="Y15" s="39" t="str">
        <f t="shared" si="9"/>
        <v>0:00</v>
      </c>
      <c r="Z15" s="38" t="str">
        <f t="shared" si="10"/>
        <v>0:00</v>
      </c>
      <c r="AA15" s="15">
        <f t="shared" si="11"/>
        <v>0</v>
      </c>
      <c r="AB15" s="15">
        <v>0.33333333333333331</v>
      </c>
      <c r="AC15" s="37">
        <f t="shared" si="12"/>
        <v>-0.33333333333333331</v>
      </c>
      <c r="AD15" s="41">
        <v>0.91666666666666663</v>
      </c>
      <c r="AE15" s="41">
        <f t="shared" si="13"/>
        <v>0.91666666666666663</v>
      </c>
      <c r="AF15" s="37">
        <f t="shared" si="14"/>
        <v>-0.91666666666666663</v>
      </c>
    </row>
    <row r="16" spans="1:32" ht="18" customHeight="1" x14ac:dyDescent="0.15">
      <c r="A16" s="14" t="str">
        <f t="shared" si="15"/>
        <v/>
      </c>
      <c r="B16" s="80">
        <f>$A$9+22</f>
        <v>45496</v>
      </c>
      <c r="C16" s="79">
        <f t="shared" si="0"/>
        <v>45496</v>
      </c>
      <c r="D16" s="26"/>
      <c r="E16" s="46"/>
      <c r="F16" s="47"/>
      <c r="G16" s="46"/>
      <c r="H16" s="47"/>
      <c r="I16" s="48"/>
      <c r="J16" s="18" t="str">
        <f t="shared" si="1"/>
        <v/>
      </c>
      <c r="K16" s="16" t="str">
        <f t="shared" si="2"/>
        <v/>
      </c>
      <c r="L16" s="18" t="str">
        <f t="shared" si="16"/>
        <v/>
      </c>
      <c r="M16" s="16" t="str">
        <f t="shared" si="3"/>
        <v/>
      </c>
      <c r="N16" s="18" t="str">
        <f t="shared" si="4"/>
        <v/>
      </c>
      <c r="O16" s="16" t="str">
        <f t="shared" si="5"/>
        <v/>
      </c>
      <c r="P16" s="18" t="str">
        <f t="shared" si="6"/>
        <v/>
      </c>
      <c r="Q16" s="16" t="str">
        <f t="shared" si="7"/>
        <v/>
      </c>
      <c r="R16" s="74"/>
      <c r="S16" s="75"/>
      <c r="T16" s="138"/>
      <c r="U16" s="139"/>
      <c r="V16" s="49"/>
      <c r="W16" s="67"/>
      <c r="X16" s="33">
        <f t="shared" si="8"/>
        <v>0</v>
      </c>
      <c r="Y16" s="39" t="str">
        <f t="shared" si="9"/>
        <v>0:00</v>
      </c>
      <c r="Z16" s="38" t="str">
        <f t="shared" si="10"/>
        <v>0:00</v>
      </c>
      <c r="AA16" s="15">
        <f t="shared" si="11"/>
        <v>0</v>
      </c>
      <c r="AB16" s="15">
        <v>0.33333333333333331</v>
      </c>
      <c r="AC16" s="37">
        <f t="shared" si="12"/>
        <v>-0.33333333333333331</v>
      </c>
      <c r="AD16" s="41">
        <v>0.91666666666666663</v>
      </c>
      <c r="AE16" s="41">
        <f t="shared" si="13"/>
        <v>0.91666666666666663</v>
      </c>
      <c r="AF16" s="37">
        <f t="shared" si="14"/>
        <v>-0.91666666666666663</v>
      </c>
    </row>
    <row r="17" spans="1:32" ht="18" customHeight="1" x14ac:dyDescent="0.15">
      <c r="A17" s="14" t="str">
        <f t="shared" si="15"/>
        <v/>
      </c>
      <c r="B17" s="80">
        <f>$A$3+23</f>
        <v>45497</v>
      </c>
      <c r="C17" s="79">
        <f t="shared" si="0"/>
        <v>45497</v>
      </c>
      <c r="D17" s="26"/>
      <c r="E17" s="46"/>
      <c r="F17" s="47"/>
      <c r="G17" s="46"/>
      <c r="H17" s="47"/>
      <c r="I17" s="48"/>
      <c r="J17" s="18" t="str">
        <f t="shared" si="1"/>
        <v/>
      </c>
      <c r="K17" s="16" t="str">
        <f t="shared" si="2"/>
        <v/>
      </c>
      <c r="L17" s="18" t="str">
        <f t="shared" si="16"/>
        <v/>
      </c>
      <c r="M17" s="16" t="str">
        <f t="shared" si="3"/>
        <v/>
      </c>
      <c r="N17" s="18" t="str">
        <f t="shared" si="4"/>
        <v/>
      </c>
      <c r="O17" s="16" t="str">
        <f t="shared" si="5"/>
        <v/>
      </c>
      <c r="P17" s="18" t="str">
        <f t="shared" si="6"/>
        <v/>
      </c>
      <c r="Q17" s="16" t="str">
        <f t="shared" si="7"/>
        <v/>
      </c>
      <c r="R17" s="74"/>
      <c r="S17" s="75"/>
      <c r="T17" s="138"/>
      <c r="U17" s="139"/>
      <c r="V17" s="49"/>
      <c r="W17" s="67"/>
      <c r="X17" s="33">
        <f t="shared" si="8"/>
        <v>0</v>
      </c>
      <c r="Y17" s="39" t="str">
        <f t="shared" si="9"/>
        <v>0:00</v>
      </c>
      <c r="Z17" s="38" t="str">
        <f t="shared" si="10"/>
        <v>0:00</v>
      </c>
      <c r="AA17" s="15">
        <f t="shared" si="11"/>
        <v>0</v>
      </c>
      <c r="AB17" s="15">
        <v>0.33333333333333331</v>
      </c>
      <c r="AC17" s="37">
        <f t="shared" si="12"/>
        <v>-0.33333333333333331</v>
      </c>
      <c r="AD17" s="41">
        <v>0.91666666666666663</v>
      </c>
      <c r="AE17" s="41">
        <f t="shared" si="13"/>
        <v>0.91666666666666663</v>
      </c>
      <c r="AF17" s="37">
        <f t="shared" si="14"/>
        <v>-0.91666666666666663</v>
      </c>
    </row>
    <row r="18" spans="1:32" ht="18" customHeight="1" x14ac:dyDescent="0.15">
      <c r="A18" s="14" t="str">
        <f t="shared" si="15"/>
        <v/>
      </c>
      <c r="B18" s="80">
        <f>$A$3+24</f>
        <v>45498</v>
      </c>
      <c r="C18" s="79">
        <f t="shared" si="0"/>
        <v>45498</v>
      </c>
      <c r="D18" s="26"/>
      <c r="E18" s="46"/>
      <c r="F18" s="47"/>
      <c r="G18" s="46"/>
      <c r="H18" s="47"/>
      <c r="I18" s="48"/>
      <c r="J18" s="18" t="str">
        <f t="shared" si="1"/>
        <v/>
      </c>
      <c r="K18" s="16" t="str">
        <f t="shared" si="2"/>
        <v/>
      </c>
      <c r="L18" s="18" t="str">
        <f t="shared" si="16"/>
        <v/>
      </c>
      <c r="M18" s="16" t="str">
        <f t="shared" si="3"/>
        <v/>
      </c>
      <c r="N18" s="18" t="str">
        <f t="shared" si="4"/>
        <v/>
      </c>
      <c r="O18" s="16" t="str">
        <f t="shared" si="5"/>
        <v/>
      </c>
      <c r="P18" s="18" t="str">
        <f t="shared" si="6"/>
        <v/>
      </c>
      <c r="Q18" s="16" t="str">
        <f t="shared" si="7"/>
        <v/>
      </c>
      <c r="R18" s="74"/>
      <c r="S18" s="75"/>
      <c r="T18" s="138"/>
      <c r="U18" s="139"/>
      <c r="V18" s="49"/>
      <c r="W18" s="67"/>
      <c r="X18" s="33">
        <f t="shared" si="8"/>
        <v>0</v>
      </c>
      <c r="Y18" s="39" t="str">
        <f t="shared" si="9"/>
        <v>0:00</v>
      </c>
      <c r="Z18" s="38" t="str">
        <f t="shared" si="10"/>
        <v>0:00</v>
      </c>
      <c r="AA18" s="15">
        <f t="shared" si="11"/>
        <v>0</v>
      </c>
      <c r="AB18" s="15">
        <v>0.33333333333333331</v>
      </c>
      <c r="AC18" s="37">
        <f t="shared" si="12"/>
        <v>-0.33333333333333331</v>
      </c>
      <c r="AD18" s="41">
        <v>0.91666666666666663</v>
      </c>
      <c r="AE18" s="41">
        <f t="shared" si="13"/>
        <v>0.91666666666666663</v>
      </c>
      <c r="AF18" s="37">
        <f t="shared" si="14"/>
        <v>-0.91666666666666663</v>
      </c>
    </row>
    <row r="19" spans="1:32" ht="18" customHeight="1" x14ac:dyDescent="0.15">
      <c r="A19" s="14" t="str">
        <f t="shared" si="15"/>
        <v/>
      </c>
      <c r="B19" s="80">
        <f>$A$3+25</f>
        <v>45499</v>
      </c>
      <c r="C19" s="79">
        <f t="shared" si="0"/>
        <v>45499</v>
      </c>
      <c r="D19" s="26"/>
      <c r="E19" s="46"/>
      <c r="F19" s="47"/>
      <c r="G19" s="46"/>
      <c r="H19" s="47"/>
      <c r="I19" s="48"/>
      <c r="J19" s="18" t="str">
        <f t="shared" si="1"/>
        <v/>
      </c>
      <c r="K19" s="16" t="str">
        <f t="shared" si="2"/>
        <v/>
      </c>
      <c r="L19" s="18" t="str">
        <f t="shared" si="16"/>
        <v/>
      </c>
      <c r="M19" s="16" t="str">
        <f t="shared" si="3"/>
        <v/>
      </c>
      <c r="N19" s="18" t="str">
        <f t="shared" si="4"/>
        <v/>
      </c>
      <c r="O19" s="16" t="str">
        <f t="shared" si="5"/>
        <v/>
      </c>
      <c r="P19" s="18" t="str">
        <f t="shared" si="6"/>
        <v/>
      </c>
      <c r="Q19" s="16" t="str">
        <f t="shared" si="7"/>
        <v/>
      </c>
      <c r="R19" s="74"/>
      <c r="S19" s="75"/>
      <c r="T19" s="138"/>
      <c r="U19" s="139"/>
      <c r="V19" s="49"/>
      <c r="W19" s="67"/>
      <c r="X19" s="33">
        <f t="shared" si="8"/>
        <v>0</v>
      </c>
      <c r="Y19" s="39" t="str">
        <f t="shared" si="9"/>
        <v>0:00</v>
      </c>
      <c r="Z19" s="38" t="str">
        <f t="shared" si="10"/>
        <v>0:00</v>
      </c>
      <c r="AA19" s="15">
        <f t="shared" si="11"/>
        <v>0</v>
      </c>
      <c r="AB19" s="15">
        <v>0.33333333333333331</v>
      </c>
      <c r="AC19" s="37">
        <f t="shared" si="12"/>
        <v>-0.33333333333333331</v>
      </c>
      <c r="AD19" s="41">
        <v>0.91666666666666663</v>
      </c>
      <c r="AE19" s="41">
        <f t="shared" si="13"/>
        <v>0.91666666666666663</v>
      </c>
      <c r="AF19" s="37">
        <f t="shared" si="14"/>
        <v>-0.91666666666666663</v>
      </c>
    </row>
    <row r="20" spans="1:32" ht="18" customHeight="1" x14ac:dyDescent="0.15">
      <c r="A20" s="14" t="str">
        <f t="shared" si="15"/>
        <v/>
      </c>
      <c r="B20" s="112">
        <f>$A$3+26</f>
        <v>45500</v>
      </c>
      <c r="C20" s="113">
        <f t="shared" si="0"/>
        <v>45500</v>
      </c>
      <c r="D20" s="26"/>
      <c r="E20" s="46"/>
      <c r="F20" s="47"/>
      <c r="G20" s="46"/>
      <c r="H20" s="47"/>
      <c r="I20" s="48"/>
      <c r="J20" s="18" t="str">
        <f t="shared" si="1"/>
        <v/>
      </c>
      <c r="K20" s="16" t="str">
        <f t="shared" si="2"/>
        <v/>
      </c>
      <c r="L20" s="18" t="str">
        <f t="shared" si="16"/>
        <v/>
      </c>
      <c r="M20" s="16" t="str">
        <f t="shared" si="3"/>
        <v/>
      </c>
      <c r="N20" s="18" t="str">
        <f t="shared" si="4"/>
        <v/>
      </c>
      <c r="O20" s="16" t="str">
        <f t="shared" si="5"/>
        <v/>
      </c>
      <c r="P20" s="18" t="str">
        <f t="shared" si="6"/>
        <v/>
      </c>
      <c r="Q20" s="16" t="str">
        <f t="shared" si="7"/>
        <v/>
      </c>
      <c r="R20" s="74"/>
      <c r="S20" s="75"/>
      <c r="T20" s="138"/>
      <c r="U20" s="139"/>
      <c r="V20" s="49"/>
      <c r="W20" s="67"/>
      <c r="X20" s="33">
        <f t="shared" si="8"/>
        <v>0</v>
      </c>
      <c r="Y20" s="39" t="str">
        <f t="shared" si="9"/>
        <v>0:00</v>
      </c>
      <c r="Z20" s="38" t="str">
        <f t="shared" si="10"/>
        <v>0:00</v>
      </c>
      <c r="AA20" s="15">
        <f t="shared" si="11"/>
        <v>0</v>
      </c>
      <c r="AB20" s="15">
        <v>0.33333333333333331</v>
      </c>
      <c r="AC20" s="37">
        <f t="shared" si="12"/>
        <v>-0.33333333333333331</v>
      </c>
      <c r="AD20" s="41">
        <v>0.91666666666666663</v>
      </c>
      <c r="AE20" s="41">
        <f t="shared" si="13"/>
        <v>0.91666666666666663</v>
      </c>
      <c r="AF20" s="37">
        <f t="shared" si="14"/>
        <v>-0.91666666666666663</v>
      </c>
    </row>
    <row r="21" spans="1:32" ht="18" customHeight="1" x14ac:dyDescent="0.15">
      <c r="A21" s="14" t="str">
        <f t="shared" si="15"/>
        <v/>
      </c>
      <c r="B21" s="87">
        <f>$A$3+27</f>
        <v>45501</v>
      </c>
      <c r="C21" s="88">
        <f t="shared" si="0"/>
        <v>45501</v>
      </c>
      <c r="D21" s="26"/>
      <c r="E21" s="46"/>
      <c r="F21" s="47"/>
      <c r="G21" s="46"/>
      <c r="H21" s="47"/>
      <c r="I21" s="48"/>
      <c r="J21" s="18" t="str">
        <f t="shared" si="1"/>
        <v/>
      </c>
      <c r="K21" s="16" t="str">
        <f t="shared" si="2"/>
        <v/>
      </c>
      <c r="L21" s="18" t="str">
        <f t="shared" si="16"/>
        <v/>
      </c>
      <c r="M21" s="16" t="str">
        <f t="shared" si="3"/>
        <v/>
      </c>
      <c r="N21" s="18" t="str">
        <f t="shared" si="4"/>
        <v/>
      </c>
      <c r="O21" s="16" t="str">
        <f t="shared" si="5"/>
        <v/>
      </c>
      <c r="P21" s="18" t="str">
        <f t="shared" si="6"/>
        <v/>
      </c>
      <c r="Q21" s="16" t="str">
        <f t="shared" si="7"/>
        <v/>
      </c>
      <c r="R21" s="74"/>
      <c r="S21" s="75"/>
      <c r="T21" s="138"/>
      <c r="U21" s="139"/>
      <c r="V21" s="49"/>
      <c r="W21" s="67"/>
      <c r="X21" s="33">
        <f t="shared" si="8"/>
        <v>0</v>
      </c>
      <c r="Y21" s="39" t="str">
        <f t="shared" si="9"/>
        <v>0:00</v>
      </c>
      <c r="Z21" s="38" t="str">
        <f t="shared" si="10"/>
        <v>0:00</v>
      </c>
      <c r="AA21" s="15">
        <f t="shared" si="11"/>
        <v>0</v>
      </c>
      <c r="AB21" s="15">
        <v>0.33333333333333331</v>
      </c>
      <c r="AC21" s="37">
        <f t="shared" si="12"/>
        <v>-0.33333333333333331</v>
      </c>
      <c r="AD21" s="41">
        <v>0.91666666666666663</v>
      </c>
      <c r="AE21" s="41">
        <f t="shared" si="13"/>
        <v>0.91666666666666663</v>
      </c>
      <c r="AF21" s="37">
        <f t="shared" si="14"/>
        <v>-0.91666666666666663</v>
      </c>
    </row>
    <row r="22" spans="1:32" ht="18" customHeight="1" x14ac:dyDescent="0.15">
      <c r="A22" s="14" t="str">
        <f t="shared" si="15"/>
        <v/>
      </c>
      <c r="B22" s="80">
        <f>$A$3+28</f>
        <v>45502</v>
      </c>
      <c r="C22" s="79">
        <f t="shared" si="0"/>
        <v>45502</v>
      </c>
      <c r="D22" s="26"/>
      <c r="E22" s="46"/>
      <c r="F22" s="47"/>
      <c r="G22" s="46"/>
      <c r="H22" s="47"/>
      <c r="I22" s="48"/>
      <c r="J22" s="18" t="str">
        <f t="shared" si="1"/>
        <v/>
      </c>
      <c r="K22" s="16" t="str">
        <f t="shared" si="2"/>
        <v/>
      </c>
      <c r="L22" s="18" t="str">
        <f t="shared" si="16"/>
        <v/>
      </c>
      <c r="M22" s="16" t="str">
        <f t="shared" si="3"/>
        <v/>
      </c>
      <c r="N22" s="18" t="str">
        <f t="shared" si="4"/>
        <v/>
      </c>
      <c r="O22" s="16" t="str">
        <f t="shared" si="5"/>
        <v/>
      </c>
      <c r="P22" s="18" t="str">
        <f t="shared" si="6"/>
        <v/>
      </c>
      <c r="Q22" s="16" t="str">
        <f t="shared" si="7"/>
        <v/>
      </c>
      <c r="R22" s="74"/>
      <c r="S22" s="75"/>
      <c r="T22" s="138"/>
      <c r="U22" s="139"/>
      <c r="V22" s="49"/>
      <c r="W22" s="67"/>
      <c r="X22" s="33">
        <f t="shared" si="8"/>
        <v>0</v>
      </c>
      <c r="Y22" s="39" t="str">
        <f t="shared" si="9"/>
        <v>0:00</v>
      </c>
      <c r="Z22" s="38" t="str">
        <f t="shared" si="10"/>
        <v>0:00</v>
      </c>
      <c r="AA22" s="15">
        <f t="shared" si="11"/>
        <v>0</v>
      </c>
      <c r="AB22" s="15">
        <v>0.33333333333333331</v>
      </c>
      <c r="AC22" s="37">
        <f t="shared" si="12"/>
        <v>-0.33333333333333331</v>
      </c>
      <c r="AD22" s="41">
        <v>0.91666666666666663</v>
      </c>
      <c r="AE22" s="41">
        <f t="shared" si="13"/>
        <v>0.91666666666666663</v>
      </c>
      <c r="AF22" s="37">
        <f t="shared" si="14"/>
        <v>-0.91666666666666663</v>
      </c>
    </row>
    <row r="23" spans="1:32" ht="18" customHeight="1" x14ac:dyDescent="0.15">
      <c r="A23" s="14" t="str">
        <f t="shared" si="15"/>
        <v/>
      </c>
      <c r="B23" s="80">
        <f>$A$3+29</f>
        <v>45503</v>
      </c>
      <c r="C23" s="79">
        <f t="shared" si="0"/>
        <v>45503</v>
      </c>
      <c r="D23" s="26"/>
      <c r="E23" s="46"/>
      <c r="F23" s="47"/>
      <c r="G23" s="46"/>
      <c r="H23" s="47"/>
      <c r="I23" s="48"/>
      <c r="J23" s="18" t="str">
        <f t="shared" si="1"/>
        <v/>
      </c>
      <c r="K23" s="16" t="str">
        <f t="shared" si="2"/>
        <v/>
      </c>
      <c r="L23" s="18" t="str">
        <f t="shared" si="16"/>
        <v/>
      </c>
      <c r="M23" s="16" t="str">
        <f t="shared" si="3"/>
        <v/>
      </c>
      <c r="N23" s="18" t="str">
        <f t="shared" si="4"/>
        <v/>
      </c>
      <c r="O23" s="16" t="str">
        <f t="shared" si="5"/>
        <v/>
      </c>
      <c r="P23" s="18" t="str">
        <f t="shared" si="6"/>
        <v/>
      </c>
      <c r="Q23" s="16" t="str">
        <f t="shared" si="7"/>
        <v/>
      </c>
      <c r="R23" s="74"/>
      <c r="S23" s="75"/>
      <c r="T23" s="138"/>
      <c r="U23" s="139"/>
      <c r="V23" s="49"/>
      <c r="W23" s="67"/>
      <c r="X23" s="33">
        <f t="shared" si="8"/>
        <v>0</v>
      </c>
      <c r="Y23" s="39" t="str">
        <f t="shared" si="9"/>
        <v>0:00</v>
      </c>
      <c r="Z23" s="38" t="str">
        <f t="shared" si="10"/>
        <v>0:00</v>
      </c>
      <c r="AA23" s="15">
        <f t="shared" si="11"/>
        <v>0</v>
      </c>
      <c r="AB23" s="15">
        <v>0.33333333333333331</v>
      </c>
      <c r="AC23" s="37">
        <f t="shared" si="12"/>
        <v>-0.33333333333333331</v>
      </c>
      <c r="AD23" s="41">
        <v>0.91666666666666663</v>
      </c>
      <c r="AE23" s="41">
        <f t="shared" si="13"/>
        <v>0.91666666666666663</v>
      </c>
      <c r="AF23" s="37">
        <f t="shared" si="14"/>
        <v>-0.91666666666666663</v>
      </c>
    </row>
    <row r="24" spans="1:32" ht="18" customHeight="1" x14ac:dyDescent="0.15">
      <c r="A24" s="14" t="str">
        <f t="shared" si="15"/>
        <v/>
      </c>
      <c r="B24" s="80">
        <f>$A$9+30</f>
        <v>45504</v>
      </c>
      <c r="C24" s="79">
        <f t="shared" si="0"/>
        <v>45504</v>
      </c>
      <c r="D24" s="26"/>
      <c r="E24" s="46"/>
      <c r="F24" s="47"/>
      <c r="G24" s="46"/>
      <c r="H24" s="47"/>
      <c r="I24" s="48"/>
      <c r="J24" s="18" t="str">
        <f t="shared" si="1"/>
        <v/>
      </c>
      <c r="K24" s="16" t="str">
        <f t="shared" si="2"/>
        <v/>
      </c>
      <c r="L24" s="18" t="str">
        <f t="shared" si="16"/>
        <v/>
      </c>
      <c r="M24" s="16" t="str">
        <f t="shared" si="3"/>
        <v/>
      </c>
      <c r="N24" s="18" t="str">
        <f t="shared" si="4"/>
        <v/>
      </c>
      <c r="O24" s="16" t="str">
        <f t="shared" si="5"/>
        <v/>
      </c>
      <c r="P24" s="18" t="str">
        <f t="shared" si="6"/>
        <v/>
      </c>
      <c r="Q24" s="16" t="str">
        <f t="shared" si="7"/>
        <v/>
      </c>
      <c r="R24" s="74"/>
      <c r="S24" s="75"/>
      <c r="T24" s="138"/>
      <c r="U24" s="139"/>
      <c r="V24" s="49"/>
      <c r="W24" s="67"/>
      <c r="X24" s="33">
        <f t="shared" si="8"/>
        <v>0</v>
      </c>
      <c r="Y24" s="39" t="str">
        <f t="shared" si="9"/>
        <v>0:00</v>
      </c>
      <c r="Z24" s="38" t="str">
        <f t="shared" si="10"/>
        <v>0:00</v>
      </c>
      <c r="AA24" s="15">
        <f t="shared" si="11"/>
        <v>0</v>
      </c>
      <c r="AB24" s="15">
        <v>0.33333333333333331</v>
      </c>
      <c r="AC24" s="37">
        <f t="shared" si="12"/>
        <v>-0.33333333333333331</v>
      </c>
      <c r="AD24" s="41">
        <v>0.91666666666666663</v>
      </c>
      <c r="AE24" s="41">
        <f t="shared" si="13"/>
        <v>0.91666666666666663</v>
      </c>
      <c r="AF24" s="37">
        <f t="shared" si="14"/>
        <v>-0.91666666666666663</v>
      </c>
    </row>
    <row r="25" spans="1:32" ht="18" customHeight="1" x14ac:dyDescent="0.15">
      <c r="A25" s="14">
        <f t="shared" si="15"/>
        <v>45505</v>
      </c>
      <c r="B25" s="80">
        <f>$A$3+31</f>
        <v>45505</v>
      </c>
      <c r="C25" s="79">
        <f t="shared" si="0"/>
        <v>45505</v>
      </c>
      <c r="D25" s="26"/>
      <c r="E25" s="46"/>
      <c r="F25" s="47"/>
      <c r="G25" s="46"/>
      <c r="H25" s="47"/>
      <c r="I25" s="48"/>
      <c r="J25" s="18" t="str">
        <f t="shared" si="1"/>
        <v/>
      </c>
      <c r="K25" s="16" t="str">
        <f t="shared" si="2"/>
        <v/>
      </c>
      <c r="L25" s="18" t="str">
        <f t="shared" si="16"/>
        <v/>
      </c>
      <c r="M25" s="16" t="str">
        <f t="shared" si="3"/>
        <v/>
      </c>
      <c r="N25" s="18" t="str">
        <f t="shared" si="4"/>
        <v/>
      </c>
      <c r="O25" s="16" t="str">
        <f t="shared" si="5"/>
        <v/>
      </c>
      <c r="P25" s="18" t="str">
        <f t="shared" si="6"/>
        <v/>
      </c>
      <c r="Q25" s="16" t="str">
        <f t="shared" si="7"/>
        <v/>
      </c>
      <c r="R25" s="74"/>
      <c r="S25" s="75"/>
      <c r="T25" s="138"/>
      <c r="U25" s="139"/>
      <c r="V25" s="49"/>
      <c r="W25" s="67"/>
      <c r="X25" s="33">
        <f t="shared" si="8"/>
        <v>0</v>
      </c>
      <c r="Y25" s="39" t="str">
        <f t="shared" si="9"/>
        <v>0:00</v>
      </c>
      <c r="Z25" s="38" t="str">
        <f t="shared" si="10"/>
        <v>0:00</v>
      </c>
      <c r="AA25" s="15">
        <f t="shared" si="11"/>
        <v>0</v>
      </c>
      <c r="AB25" s="15">
        <v>0.33333333333333331</v>
      </c>
      <c r="AC25" s="37">
        <f t="shared" si="12"/>
        <v>-0.33333333333333331</v>
      </c>
      <c r="AD25" s="41">
        <v>0.91666666666666663</v>
      </c>
      <c r="AE25" s="41">
        <f t="shared" si="13"/>
        <v>0.91666666666666663</v>
      </c>
      <c r="AF25" s="37">
        <f t="shared" si="14"/>
        <v>-0.91666666666666663</v>
      </c>
    </row>
    <row r="26" spans="1:32" ht="18" customHeight="1" x14ac:dyDescent="0.15">
      <c r="A26" s="14" t="str">
        <f t="shared" si="15"/>
        <v/>
      </c>
      <c r="B26" s="80">
        <f>$A$3+32</f>
        <v>45506</v>
      </c>
      <c r="C26" s="79">
        <f t="shared" si="0"/>
        <v>45506</v>
      </c>
      <c r="D26" s="26"/>
      <c r="E26" s="46"/>
      <c r="F26" s="47"/>
      <c r="G26" s="46"/>
      <c r="H26" s="47"/>
      <c r="I26" s="48"/>
      <c r="J26" s="18" t="str">
        <f t="shared" si="1"/>
        <v/>
      </c>
      <c r="K26" s="16" t="str">
        <f t="shared" si="2"/>
        <v/>
      </c>
      <c r="L26" s="18" t="str">
        <f t="shared" si="16"/>
        <v/>
      </c>
      <c r="M26" s="16" t="str">
        <f t="shared" si="3"/>
        <v/>
      </c>
      <c r="N26" s="18" t="str">
        <f t="shared" si="4"/>
        <v/>
      </c>
      <c r="O26" s="16" t="str">
        <f t="shared" si="5"/>
        <v/>
      </c>
      <c r="P26" s="18" t="str">
        <f t="shared" si="6"/>
        <v/>
      </c>
      <c r="Q26" s="16" t="str">
        <f t="shared" si="7"/>
        <v/>
      </c>
      <c r="R26" s="74"/>
      <c r="S26" s="75"/>
      <c r="T26" s="138"/>
      <c r="U26" s="139"/>
      <c r="V26" s="49"/>
      <c r="W26" s="67"/>
      <c r="X26" s="33">
        <f t="shared" si="8"/>
        <v>0</v>
      </c>
      <c r="Y26" s="39" t="str">
        <f t="shared" si="9"/>
        <v>0:00</v>
      </c>
      <c r="Z26" s="38" t="str">
        <f t="shared" si="10"/>
        <v>0:00</v>
      </c>
      <c r="AA26" s="15">
        <f t="shared" si="11"/>
        <v>0</v>
      </c>
      <c r="AB26" s="15">
        <v>0.33333333333333331</v>
      </c>
      <c r="AC26" s="37">
        <f t="shared" si="12"/>
        <v>-0.33333333333333331</v>
      </c>
      <c r="AD26" s="41">
        <v>0.91666666666666663</v>
      </c>
      <c r="AE26" s="41">
        <f t="shared" si="13"/>
        <v>0.91666666666666663</v>
      </c>
      <c r="AF26" s="37">
        <f t="shared" si="14"/>
        <v>-0.91666666666666663</v>
      </c>
    </row>
    <row r="27" spans="1:32" ht="18" customHeight="1" x14ac:dyDescent="0.15">
      <c r="A27" s="14" t="str">
        <f t="shared" si="15"/>
        <v/>
      </c>
      <c r="B27" s="112">
        <f>$A$3+33</f>
        <v>45507</v>
      </c>
      <c r="C27" s="113">
        <f t="shared" si="0"/>
        <v>45507</v>
      </c>
      <c r="D27" s="26"/>
      <c r="E27" s="46"/>
      <c r="F27" s="47"/>
      <c r="G27" s="46"/>
      <c r="H27" s="47"/>
      <c r="I27" s="48"/>
      <c r="J27" s="18" t="str">
        <f t="shared" si="1"/>
        <v/>
      </c>
      <c r="K27" s="16" t="str">
        <f t="shared" si="2"/>
        <v/>
      </c>
      <c r="L27" s="18" t="str">
        <f t="shared" si="16"/>
        <v/>
      </c>
      <c r="M27" s="16" t="str">
        <f t="shared" si="3"/>
        <v/>
      </c>
      <c r="N27" s="18" t="str">
        <f t="shared" si="4"/>
        <v/>
      </c>
      <c r="O27" s="16" t="str">
        <f t="shared" si="5"/>
        <v/>
      </c>
      <c r="P27" s="18" t="str">
        <f t="shared" si="6"/>
        <v/>
      </c>
      <c r="Q27" s="16" t="str">
        <f t="shared" si="7"/>
        <v/>
      </c>
      <c r="R27" s="74"/>
      <c r="S27" s="75"/>
      <c r="T27" s="138"/>
      <c r="U27" s="139"/>
      <c r="V27" s="49"/>
      <c r="W27" s="67"/>
      <c r="X27" s="33">
        <f t="shared" si="8"/>
        <v>0</v>
      </c>
      <c r="Y27" s="39" t="str">
        <f t="shared" si="9"/>
        <v>0:00</v>
      </c>
      <c r="Z27" s="38" t="str">
        <f t="shared" si="10"/>
        <v>0:00</v>
      </c>
      <c r="AA27" s="15">
        <f t="shared" si="11"/>
        <v>0</v>
      </c>
      <c r="AB27" s="15">
        <v>0.33333333333333331</v>
      </c>
      <c r="AC27" s="37">
        <f t="shared" si="12"/>
        <v>-0.33333333333333331</v>
      </c>
      <c r="AD27" s="41">
        <v>0.91666666666666663</v>
      </c>
      <c r="AE27" s="41">
        <f t="shared" si="13"/>
        <v>0.91666666666666663</v>
      </c>
      <c r="AF27" s="37">
        <f t="shared" si="14"/>
        <v>-0.91666666666666663</v>
      </c>
    </row>
    <row r="28" spans="1:32" ht="18" customHeight="1" x14ac:dyDescent="0.15">
      <c r="A28" s="14" t="str">
        <f t="shared" si="15"/>
        <v/>
      </c>
      <c r="B28" s="87">
        <f>$A$3+34</f>
        <v>45508</v>
      </c>
      <c r="C28" s="88">
        <f t="shared" si="0"/>
        <v>45508</v>
      </c>
      <c r="D28" s="26"/>
      <c r="E28" s="46"/>
      <c r="F28" s="47"/>
      <c r="G28" s="46"/>
      <c r="H28" s="47"/>
      <c r="I28" s="48"/>
      <c r="J28" s="18" t="str">
        <f t="shared" si="1"/>
        <v/>
      </c>
      <c r="K28" s="16" t="str">
        <f t="shared" si="2"/>
        <v/>
      </c>
      <c r="L28" s="18" t="str">
        <f t="shared" si="16"/>
        <v/>
      </c>
      <c r="M28" s="16" t="str">
        <f t="shared" si="3"/>
        <v/>
      </c>
      <c r="N28" s="18" t="str">
        <f t="shared" si="4"/>
        <v/>
      </c>
      <c r="O28" s="16" t="str">
        <f t="shared" si="5"/>
        <v/>
      </c>
      <c r="P28" s="18" t="str">
        <f t="shared" si="6"/>
        <v/>
      </c>
      <c r="Q28" s="16" t="str">
        <f t="shared" si="7"/>
        <v/>
      </c>
      <c r="R28" s="74"/>
      <c r="S28" s="75"/>
      <c r="T28" s="138"/>
      <c r="U28" s="139"/>
      <c r="V28" s="49"/>
      <c r="W28" s="67"/>
      <c r="X28" s="33">
        <f t="shared" si="8"/>
        <v>0</v>
      </c>
      <c r="Y28" s="39" t="str">
        <f t="shared" si="9"/>
        <v>0:00</v>
      </c>
      <c r="Z28" s="38" t="str">
        <f t="shared" si="10"/>
        <v>0:00</v>
      </c>
      <c r="AA28" s="15">
        <f t="shared" si="11"/>
        <v>0</v>
      </c>
      <c r="AB28" s="15">
        <v>0.33333333333333331</v>
      </c>
      <c r="AC28" s="37">
        <f t="shared" si="12"/>
        <v>-0.33333333333333331</v>
      </c>
      <c r="AD28" s="41">
        <v>0.91666666666666663</v>
      </c>
      <c r="AE28" s="41">
        <f t="shared" si="13"/>
        <v>0.91666666666666663</v>
      </c>
      <c r="AF28" s="37">
        <f t="shared" si="14"/>
        <v>-0.91666666666666663</v>
      </c>
    </row>
    <row r="29" spans="1:32" ht="18" customHeight="1" x14ac:dyDescent="0.15">
      <c r="A29" s="14" t="str">
        <f t="shared" si="15"/>
        <v/>
      </c>
      <c r="B29" s="80">
        <f>$A$3+35</f>
        <v>45509</v>
      </c>
      <c r="C29" s="79">
        <f t="shared" si="0"/>
        <v>45509</v>
      </c>
      <c r="D29" s="26"/>
      <c r="E29" s="46"/>
      <c r="F29" s="47"/>
      <c r="G29" s="46"/>
      <c r="H29" s="47"/>
      <c r="I29" s="48"/>
      <c r="J29" s="18" t="str">
        <f t="shared" si="1"/>
        <v/>
      </c>
      <c r="K29" s="16" t="str">
        <f t="shared" si="2"/>
        <v/>
      </c>
      <c r="L29" s="18" t="str">
        <f t="shared" si="16"/>
        <v/>
      </c>
      <c r="M29" s="16" t="str">
        <f t="shared" si="3"/>
        <v/>
      </c>
      <c r="N29" s="18" t="str">
        <f t="shared" si="4"/>
        <v/>
      </c>
      <c r="O29" s="16" t="str">
        <f t="shared" si="5"/>
        <v/>
      </c>
      <c r="P29" s="18" t="str">
        <f t="shared" si="6"/>
        <v/>
      </c>
      <c r="Q29" s="16" t="str">
        <f t="shared" si="7"/>
        <v/>
      </c>
      <c r="R29" s="74"/>
      <c r="S29" s="75"/>
      <c r="T29" s="138"/>
      <c r="U29" s="139"/>
      <c r="V29" s="49"/>
      <c r="W29" s="67"/>
      <c r="X29" s="33">
        <f t="shared" si="8"/>
        <v>0</v>
      </c>
      <c r="Y29" s="39" t="str">
        <f t="shared" si="9"/>
        <v>0:00</v>
      </c>
      <c r="Z29" s="38" t="str">
        <f t="shared" si="10"/>
        <v>0:00</v>
      </c>
      <c r="AA29" s="15">
        <f t="shared" si="11"/>
        <v>0</v>
      </c>
      <c r="AB29" s="15">
        <v>0.33333333333333331</v>
      </c>
      <c r="AC29" s="37">
        <f t="shared" si="12"/>
        <v>-0.33333333333333331</v>
      </c>
      <c r="AD29" s="41">
        <v>0.91666666666666663</v>
      </c>
      <c r="AE29" s="41">
        <f t="shared" si="13"/>
        <v>0.91666666666666663</v>
      </c>
      <c r="AF29" s="37">
        <f t="shared" si="14"/>
        <v>-0.91666666666666663</v>
      </c>
    </row>
    <row r="30" spans="1:32" ht="18" customHeight="1" x14ac:dyDescent="0.15">
      <c r="A30" s="14" t="str">
        <f t="shared" si="15"/>
        <v/>
      </c>
      <c r="B30" s="80">
        <f>$A$3+36</f>
        <v>45510</v>
      </c>
      <c r="C30" s="79">
        <f t="shared" si="0"/>
        <v>45510</v>
      </c>
      <c r="D30" s="26"/>
      <c r="E30" s="46"/>
      <c r="F30" s="47"/>
      <c r="G30" s="46"/>
      <c r="H30" s="47"/>
      <c r="I30" s="48"/>
      <c r="J30" s="18" t="str">
        <f t="shared" si="1"/>
        <v/>
      </c>
      <c r="K30" s="16" t="str">
        <f t="shared" si="2"/>
        <v/>
      </c>
      <c r="L30" s="18" t="str">
        <f t="shared" si="16"/>
        <v/>
      </c>
      <c r="M30" s="16" t="str">
        <f t="shared" si="3"/>
        <v/>
      </c>
      <c r="N30" s="18" t="str">
        <f t="shared" si="4"/>
        <v/>
      </c>
      <c r="O30" s="16" t="str">
        <f t="shared" si="5"/>
        <v/>
      </c>
      <c r="P30" s="109" t="str">
        <f t="shared" si="6"/>
        <v/>
      </c>
      <c r="Q30" s="16" t="str">
        <f t="shared" si="7"/>
        <v/>
      </c>
      <c r="R30" s="74"/>
      <c r="S30" s="75"/>
      <c r="T30" s="138"/>
      <c r="U30" s="139"/>
      <c r="V30" s="49"/>
      <c r="W30" s="67"/>
      <c r="X30" s="33">
        <f t="shared" si="8"/>
        <v>0</v>
      </c>
      <c r="Y30" s="39" t="str">
        <f t="shared" si="9"/>
        <v>0:00</v>
      </c>
      <c r="Z30" s="38" t="str">
        <f t="shared" si="10"/>
        <v>0:00</v>
      </c>
      <c r="AA30" s="15">
        <f t="shared" si="11"/>
        <v>0</v>
      </c>
      <c r="AB30" s="15">
        <v>0.33333333333333331</v>
      </c>
      <c r="AC30" s="37">
        <f t="shared" si="12"/>
        <v>-0.33333333333333331</v>
      </c>
      <c r="AD30" s="41">
        <v>0.91666666666666663</v>
      </c>
      <c r="AE30" s="41">
        <f t="shared" si="13"/>
        <v>0.91666666666666663</v>
      </c>
      <c r="AF30" s="37">
        <f t="shared" si="14"/>
        <v>-0.91666666666666663</v>
      </c>
    </row>
    <row r="31" spans="1:32" ht="18" customHeight="1" x14ac:dyDescent="0.15">
      <c r="A31" s="14" t="str">
        <f t="shared" si="15"/>
        <v/>
      </c>
      <c r="B31" s="80">
        <f>$A$3+37</f>
        <v>45511</v>
      </c>
      <c r="C31" s="79">
        <f t="shared" si="0"/>
        <v>45511</v>
      </c>
      <c r="D31" s="26"/>
      <c r="E31" s="46"/>
      <c r="F31" s="47"/>
      <c r="G31" s="46"/>
      <c r="H31" s="47"/>
      <c r="I31" s="48"/>
      <c r="J31" s="18" t="str">
        <f t="shared" si="1"/>
        <v/>
      </c>
      <c r="K31" s="16" t="str">
        <f t="shared" si="2"/>
        <v/>
      </c>
      <c r="L31" s="18" t="str">
        <f t="shared" si="16"/>
        <v/>
      </c>
      <c r="M31" s="16" t="str">
        <f t="shared" si="3"/>
        <v/>
      </c>
      <c r="N31" s="18" t="str">
        <f t="shared" si="4"/>
        <v/>
      </c>
      <c r="O31" s="16" t="str">
        <f t="shared" si="5"/>
        <v/>
      </c>
      <c r="P31" s="18" t="str">
        <f t="shared" si="6"/>
        <v/>
      </c>
      <c r="Q31" s="16" t="str">
        <f t="shared" si="7"/>
        <v/>
      </c>
      <c r="R31" s="74"/>
      <c r="S31" s="75"/>
      <c r="T31" s="138"/>
      <c r="U31" s="139"/>
      <c r="V31" s="49"/>
      <c r="W31" s="67"/>
      <c r="X31" s="33">
        <f t="shared" si="8"/>
        <v>0</v>
      </c>
      <c r="Y31" s="39" t="str">
        <f t="shared" si="9"/>
        <v>0:00</v>
      </c>
      <c r="Z31" s="38" t="str">
        <f t="shared" si="10"/>
        <v>0:00</v>
      </c>
      <c r="AA31" s="15">
        <f t="shared" si="11"/>
        <v>0</v>
      </c>
      <c r="AB31" s="15">
        <v>0.33333333333333331</v>
      </c>
      <c r="AC31" s="37">
        <f t="shared" si="12"/>
        <v>-0.33333333333333331</v>
      </c>
      <c r="AD31" s="41">
        <v>0.91666666666666663</v>
      </c>
      <c r="AE31" s="41">
        <f t="shared" si="13"/>
        <v>0.91666666666666663</v>
      </c>
      <c r="AF31" s="37">
        <f t="shared" si="14"/>
        <v>-0.91666666666666663</v>
      </c>
    </row>
    <row r="32" spans="1:32" ht="18" customHeight="1" x14ac:dyDescent="0.15">
      <c r="A32" s="14" t="str">
        <f t="shared" si="15"/>
        <v/>
      </c>
      <c r="B32" s="80">
        <f>$A$9+38</f>
        <v>45512</v>
      </c>
      <c r="C32" s="79">
        <f t="shared" si="0"/>
        <v>45512</v>
      </c>
      <c r="D32" s="26"/>
      <c r="E32" s="46"/>
      <c r="F32" s="47"/>
      <c r="G32" s="46"/>
      <c r="H32" s="47"/>
      <c r="I32" s="48"/>
      <c r="J32" s="18" t="str">
        <f t="shared" si="1"/>
        <v/>
      </c>
      <c r="K32" s="16" t="str">
        <f t="shared" si="2"/>
        <v/>
      </c>
      <c r="L32" s="18" t="str">
        <f t="shared" si="16"/>
        <v/>
      </c>
      <c r="M32" s="16" t="str">
        <f t="shared" si="3"/>
        <v/>
      </c>
      <c r="N32" s="18" t="str">
        <f t="shared" si="4"/>
        <v/>
      </c>
      <c r="O32" s="16" t="str">
        <f t="shared" si="5"/>
        <v/>
      </c>
      <c r="P32" s="18" t="str">
        <f t="shared" si="6"/>
        <v/>
      </c>
      <c r="Q32" s="16" t="str">
        <f t="shared" si="7"/>
        <v/>
      </c>
      <c r="R32" s="74"/>
      <c r="S32" s="75"/>
      <c r="T32" s="138"/>
      <c r="U32" s="139"/>
      <c r="V32" s="49"/>
      <c r="W32" s="67"/>
      <c r="X32" s="33">
        <f t="shared" si="8"/>
        <v>0</v>
      </c>
      <c r="Y32" s="39" t="str">
        <f t="shared" si="9"/>
        <v>0:00</v>
      </c>
      <c r="Z32" s="38" t="str">
        <f t="shared" si="10"/>
        <v>0:00</v>
      </c>
      <c r="AA32" s="15">
        <f t="shared" si="11"/>
        <v>0</v>
      </c>
      <c r="AB32" s="15">
        <v>0.33333333333333331</v>
      </c>
      <c r="AC32" s="37">
        <f t="shared" si="12"/>
        <v>-0.33333333333333331</v>
      </c>
      <c r="AD32" s="41">
        <v>0.91666666666666663</v>
      </c>
      <c r="AE32" s="41">
        <f t="shared" si="13"/>
        <v>0.91666666666666663</v>
      </c>
      <c r="AF32" s="37">
        <f t="shared" si="14"/>
        <v>-0.91666666666666663</v>
      </c>
    </row>
    <row r="33" spans="1:32" ht="18" customHeight="1" x14ac:dyDescent="0.15">
      <c r="A33" s="14" t="str">
        <f t="shared" si="15"/>
        <v/>
      </c>
      <c r="B33" s="80">
        <f>$A$3+39</f>
        <v>45513</v>
      </c>
      <c r="C33" s="79">
        <f t="shared" si="0"/>
        <v>45513</v>
      </c>
      <c r="D33" s="26"/>
      <c r="E33" s="46"/>
      <c r="F33" s="47"/>
      <c r="G33" s="46"/>
      <c r="H33" s="47"/>
      <c r="I33" s="48"/>
      <c r="J33" s="18" t="str">
        <f t="shared" si="1"/>
        <v/>
      </c>
      <c r="K33" s="16" t="str">
        <f t="shared" si="2"/>
        <v/>
      </c>
      <c r="L33" s="18" t="str">
        <f t="shared" si="16"/>
        <v/>
      </c>
      <c r="M33" s="16" t="str">
        <f t="shared" si="3"/>
        <v/>
      </c>
      <c r="N33" s="18" t="str">
        <f t="shared" si="4"/>
        <v/>
      </c>
      <c r="O33" s="16" t="str">
        <f t="shared" si="5"/>
        <v/>
      </c>
      <c r="P33" s="18" t="str">
        <f t="shared" si="6"/>
        <v/>
      </c>
      <c r="Q33" s="16" t="str">
        <f t="shared" si="7"/>
        <v/>
      </c>
      <c r="R33" s="74"/>
      <c r="S33" s="75"/>
      <c r="T33" s="138"/>
      <c r="U33" s="139"/>
      <c r="V33" s="49"/>
      <c r="W33" s="67"/>
      <c r="X33" s="33">
        <f t="shared" si="8"/>
        <v>0</v>
      </c>
      <c r="Y33" s="39" t="str">
        <f t="shared" si="9"/>
        <v>0:00</v>
      </c>
      <c r="Z33" s="38" t="str">
        <f t="shared" si="10"/>
        <v>0:00</v>
      </c>
      <c r="AA33" s="15">
        <f t="shared" si="11"/>
        <v>0</v>
      </c>
      <c r="AB33" s="15">
        <v>0.33333333333333331</v>
      </c>
      <c r="AC33" s="37">
        <f t="shared" si="12"/>
        <v>-0.33333333333333331</v>
      </c>
      <c r="AD33" s="41">
        <v>0.91666666666666663</v>
      </c>
      <c r="AE33" s="41">
        <f t="shared" si="13"/>
        <v>0.91666666666666663</v>
      </c>
      <c r="AF33" s="37">
        <f t="shared" si="14"/>
        <v>-0.91666666666666663</v>
      </c>
    </row>
    <row r="34" spans="1:32" ht="18" customHeight="1" x14ac:dyDescent="0.15">
      <c r="A34" s="14" t="str">
        <f t="shared" si="15"/>
        <v/>
      </c>
      <c r="B34" s="112">
        <f>IF(B33+1&lt;=$A$4,$A$3+40,"")</f>
        <v>45514</v>
      </c>
      <c r="C34" s="113">
        <f t="shared" si="0"/>
        <v>45514</v>
      </c>
      <c r="D34" s="26"/>
      <c r="E34" s="46"/>
      <c r="F34" s="47"/>
      <c r="G34" s="46"/>
      <c r="H34" s="47"/>
      <c r="I34" s="48"/>
      <c r="J34" s="18" t="str">
        <f t="shared" si="1"/>
        <v/>
      </c>
      <c r="K34" s="16" t="str">
        <f t="shared" si="2"/>
        <v/>
      </c>
      <c r="L34" s="18" t="str">
        <f t="shared" si="16"/>
        <v/>
      </c>
      <c r="M34" s="16" t="str">
        <f t="shared" si="3"/>
        <v/>
      </c>
      <c r="N34" s="18" t="str">
        <f t="shared" si="4"/>
        <v/>
      </c>
      <c r="O34" s="16" t="str">
        <f t="shared" si="5"/>
        <v/>
      </c>
      <c r="P34" s="18" t="str">
        <f t="shared" si="6"/>
        <v/>
      </c>
      <c r="Q34" s="16" t="str">
        <f t="shared" si="7"/>
        <v/>
      </c>
      <c r="R34" s="74"/>
      <c r="S34" s="75"/>
      <c r="T34" s="138"/>
      <c r="U34" s="139"/>
      <c r="V34" s="49"/>
      <c r="W34" s="67"/>
      <c r="X34" s="33">
        <f t="shared" si="8"/>
        <v>0</v>
      </c>
      <c r="Y34" s="39" t="str">
        <f t="shared" si="9"/>
        <v>0:00</v>
      </c>
      <c r="Z34" s="38" t="str">
        <f t="shared" si="10"/>
        <v>0:00</v>
      </c>
      <c r="AA34" s="15">
        <f t="shared" si="11"/>
        <v>0</v>
      </c>
      <c r="AB34" s="15">
        <v>0.33333333333333331</v>
      </c>
      <c r="AC34" s="37">
        <f t="shared" si="12"/>
        <v>-0.33333333333333331</v>
      </c>
      <c r="AD34" s="41">
        <v>0.91666666666666663</v>
      </c>
      <c r="AE34" s="41">
        <f t="shared" si="13"/>
        <v>0.91666666666666663</v>
      </c>
      <c r="AF34" s="37">
        <f t="shared" si="14"/>
        <v>-0.91666666666666663</v>
      </c>
    </row>
    <row r="35" spans="1:32" ht="18" customHeight="1" x14ac:dyDescent="0.15">
      <c r="A35" s="14" t="str">
        <f t="shared" si="15"/>
        <v/>
      </c>
      <c r="B35" s="87">
        <f>IF(B34+1&lt;=$A$4,$A$3+41,"")</f>
        <v>45515</v>
      </c>
      <c r="C35" s="88">
        <f t="shared" si="0"/>
        <v>45515</v>
      </c>
      <c r="D35" s="26"/>
      <c r="E35" s="46"/>
      <c r="F35" s="47"/>
      <c r="G35" s="46"/>
      <c r="H35" s="47"/>
      <c r="I35" s="48"/>
      <c r="J35" s="18" t="str">
        <f t="shared" si="1"/>
        <v/>
      </c>
      <c r="K35" s="16" t="str">
        <f t="shared" si="2"/>
        <v/>
      </c>
      <c r="L35" s="18" t="str">
        <f t="shared" si="16"/>
        <v/>
      </c>
      <c r="M35" s="16" t="str">
        <f t="shared" si="3"/>
        <v/>
      </c>
      <c r="N35" s="18" t="str">
        <f t="shared" si="4"/>
        <v/>
      </c>
      <c r="O35" s="16" t="str">
        <f t="shared" si="5"/>
        <v/>
      </c>
      <c r="P35" s="18" t="str">
        <f t="shared" si="6"/>
        <v/>
      </c>
      <c r="Q35" s="16" t="str">
        <f t="shared" si="7"/>
        <v/>
      </c>
      <c r="R35" s="74"/>
      <c r="S35" s="75"/>
      <c r="T35" s="138"/>
      <c r="U35" s="139"/>
      <c r="V35" s="49"/>
      <c r="W35" s="67"/>
      <c r="X35" s="33">
        <f t="shared" si="8"/>
        <v>0</v>
      </c>
      <c r="Y35" s="39" t="str">
        <f t="shared" si="9"/>
        <v>0:00</v>
      </c>
      <c r="Z35" s="38" t="str">
        <f t="shared" si="10"/>
        <v>0:00</v>
      </c>
      <c r="AA35" s="15">
        <f t="shared" si="11"/>
        <v>0</v>
      </c>
      <c r="AB35" s="15">
        <v>0.33333333333333331</v>
      </c>
      <c r="AC35" s="37">
        <f t="shared" si="12"/>
        <v>-0.33333333333333331</v>
      </c>
      <c r="AD35" s="41">
        <v>0.91666666666666663</v>
      </c>
      <c r="AE35" s="41">
        <f t="shared" si="13"/>
        <v>0.91666666666666663</v>
      </c>
      <c r="AF35" s="37">
        <f t="shared" si="14"/>
        <v>-0.91666666666666663</v>
      </c>
    </row>
    <row r="36" spans="1:32" ht="18" customHeight="1" x14ac:dyDescent="0.15">
      <c r="A36" s="14" t="str">
        <f t="shared" si="15"/>
        <v/>
      </c>
      <c r="B36" s="87">
        <f>IF(B35+1&lt;=$A$4,$A$3+42,"")</f>
        <v>45516</v>
      </c>
      <c r="C36" s="88">
        <f t="shared" si="0"/>
        <v>45516</v>
      </c>
      <c r="D36" s="26"/>
      <c r="E36" s="46"/>
      <c r="F36" s="47"/>
      <c r="G36" s="46"/>
      <c r="H36" s="47"/>
      <c r="I36" s="48"/>
      <c r="J36" s="18" t="str">
        <f t="shared" si="1"/>
        <v/>
      </c>
      <c r="K36" s="16" t="str">
        <f t="shared" si="2"/>
        <v/>
      </c>
      <c r="L36" s="18" t="str">
        <f t="shared" si="16"/>
        <v/>
      </c>
      <c r="M36" s="16" t="str">
        <f t="shared" si="3"/>
        <v/>
      </c>
      <c r="N36" s="18" t="str">
        <f t="shared" si="4"/>
        <v/>
      </c>
      <c r="O36" s="16" t="str">
        <f t="shared" si="5"/>
        <v/>
      </c>
      <c r="P36" s="18" t="str">
        <f t="shared" si="6"/>
        <v/>
      </c>
      <c r="Q36" s="16" t="str">
        <f t="shared" si="7"/>
        <v/>
      </c>
      <c r="R36" s="74"/>
      <c r="S36" s="75"/>
      <c r="T36" s="138"/>
      <c r="U36" s="139"/>
      <c r="V36" s="49"/>
      <c r="W36" s="67"/>
      <c r="X36" s="33">
        <f t="shared" si="8"/>
        <v>0</v>
      </c>
      <c r="Y36" s="39" t="str">
        <f t="shared" si="9"/>
        <v>0:00</v>
      </c>
      <c r="Z36" s="38" t="str">
        <f t="shared" si="10"/>
        <v>0:00</v>
      </c>
      <c r="AA36" s="15">
        <f t="shared" si="11"/>
        <v>0</v>
      </c>
      <c r="AB36" s="15">
        <v>0.33333333333333331</v>
      </c>
      <c r="AC36" s="37">
        <f t="shared" si="12"/>
        <v>-0.33333333333333331</v>
      </c>
      <c r="AD36" s="41">
        <v>0.91666666666666663</v>
      </c>
      <c r="AE36" s="41">
        <f t="shared" si="13"/>
        <v>0.91666666666666663</v>
      </c>
      <c r="AF36" s="37">
        <f t="shared" si="14"/>
        <v>-0.91666666666666663</v>
      </c>
    </row>
    <row r="37" spans="1:32" ht="18" customHeight="1" x14ac:dyDescent="0.15">
      <c r="A37" s="14" t="str">
        <f t="shared" si="15"/>
        <v/>
      </c>
      <c r="B37" s="80">
        <f>IF(B36+1&lt;=$A$4,$A$3+43,"")</f>
        <v>45517</v>
      </c>
      <c r="C37" s="79">
        <f t="shared" si="0"/>
        <v>45517</v>
      </c>
      <c r="D37" s="26"/>
      <c r="E37" s="46"/>
      <c r="F37" s="47"/>
      <c r="G37" s="46"/>
      <c r="H37" s="47"/>
      <c r="I37" s="48"/>
      <c r="J37" s="18" t="str">
        <f t="shared" si="1"/>
        <v/>
      </c>
      <c r="K37" s="16" t="str">
        <f t="shared" si="2"/>
        <v/>
      </c>
      <c r="L37" s="18" t="str">
        <f t="shared" si="16"/>
        <v/>
      </c>
      <c r="M37" s="16" t="str">
        <f t="shared" si="3"/>
        <v/>
      </c>
      <c r="N37" s="18" t="str">
        <f t="shared" si="4"/>
        <v/>
      </c>
      <c r="O37" s="16" t="str">
        <f t="shared" si="5"/>
        <v/>
      </c>
      <c r="P37" s="18" t="str">
        <f t="shared" si="6"/>
        <v/>
      </c>
      <c r="Q37" s="16" t="str">
        <f t="shared" si="7"/>
        <v/>
      </c>
      <c r="R37" s="74"/>
      <c r="S37" s="76"/>
      <c r="T37" s="138"/>
      <c r="U37" s="139"/>
      <c r="V37" s="49"/>
      <c r="W37" s="67"/>
      <c r="X37" s="33">
        <f t="shared" si="8"/>
        <v>0</v>
      </c>
      <c r="Y37" s="39" t="str">
        <f t="shared" si="9"/>
        <v>0:00</v>
      </c>
      <c r="Z37" s="38" t="str">
        <f t="shared" si="10"/>
        <v>0:00</v>
      </c>
      <c r="AA37" s="15">
        <f t="shared" si="11"/>
        <v>0</v>
      </c>
      <c r="AB37" s="15">
        <v>0.33333333333333331</v>
      </c>
      <c r="AC37" s="37">
        <f t="shared" si="12"/>
        <v>-0.33333333333333331</v>
      </c>
      <c r="AD37" s="41">
        <v>0.91666666666666663</v>
      </c>
      <c r="AE37" s="41">
        <f t="shared" si="13"/>
        <v>0.91666666666666663</v>
      </c>
      <c r="AF37" s="37">
        <f t="shared" si="14"/>
        <v>-0.91666666666666663</v>
      </c>
    </row>
    <row r="38" spans="1:32" ht="18" customHeight="1" x14ac:dyDescent="0.15">
      <c r="A38" s="14" t="str">
        <f t="shared" si="15"/>
        <v/>
      </c>
      <c r="B38" s="80">
        <f>IF(B37+1&lt;=$A$4,$A$3+44,"")</f>
        <v>45518</v>
      </c>
      <c r="C38" s="79">
        <f t="shared" si="0"/>
        <v>45518</v>
      </c>
      <c r="D38" s="26"/>
      <c r="E38" s="46"/>
      <c r="F38" s="47"/>
      <c r="G38" s="46"/>
      <c r="H38" s="47"/>
      <c r="I38" s="48"/>
      <c r="J38" s="18" t="str">
        <f t="shared" si="1"/>
        <v/>
      </c>
      <c r="K38" s="16" t="str">
        <f t="shared" si="2"/>
        <v/>
      </c>
      <c r="L38" s="18" t="str">
        <f t="shared" si="16"/>
        <v/>
      </c>
      <c r="M38" s="16" t="str">
        <f t="shared" si="3"/>
        <v/>
      </c>
      <c r="N38" s="18" t="str">
        <f t="shared" si="4"/>
        <v/>
      </c>
      <c r="O38" s="16" t="str">
        <f t="shared" si="5"/>
        <v/>
      </c>
      <c r="P38" s="18" t="str">
        <f t="shared" si="6"/>
        <v/>
      </c>
      <c r="Q38" s="16" t="str">
        <f t="shared" si="7"/>
        <v/>
      </c>
      <c r="R38" s="74"/>
      <c r="S38" s="76"/>
      <c r="T38" s="138"/>
      <c r="U38" s="139"/>
      <c r="V38" s="49"/>
      <c r="W38" s="67"/>
      <c r="X38" s="33">
        <f t="shared" si="8"/>
        <v>0</v>
      </c>
      <c r="Y38" s="39" t="str">
        <f t="shared" si="9"/>
        <v>0:00</v>
      </c>
      <c r="Z38" s="38" t="str">
        <f t="shared" si="10"/>
        <v>0:00</v>
      </c>
      <c r="AA38" s="15">
        <f t="shared" si="11"/>
        <v>0</v>
      </c>
      <c r="AB38" s="15">
        <v>0.33333333333333331</v>
      </c>
      <c r="AC38" s="37">
        <f t="shared" si="12"/>
        <v>-0.33333333333333331</v>
      </c>
      <c r="AD38" s="41">
        <v>0.91666666666666663</v>
      </c>
      <c r="AE38" s="41">
        <f t="shared" si="13"/>
        <v>0.91666666666666663</v>
      </c>
      <c r="AF38" s="37">
        <f t="shared" si="14"/>
        <v>-0.91666666666666663</v>
      </c>
    </row>
    <row r="39" spans="1:32" ht="18" customHeight="1" x14ac:dyDescent="0.15">
      <c r="A39" s="13" t="str">
        <f t="shared" si="15"/>
        <v/>
      </c>
      <c r="B39" s="84">
        <f>IF(B38+1&lt;=$A$4,$A$3+45,"")</f>
        <v>45519</v>
      </c>
      <c r="C39" s="85">
        <f t="shared" si="0"/>
        <v>45519</v>
      </c>
      <c r="D39" s="27"/>
      <c r="E39" s="50"/>
      <c r="F39" s="51"/>
      <c r="G39" s="50"/>
      <c r="H39" s="51"/>
      <c r="I39" s="52"/>
      <c r="J39" s="64" t="str">
        <f t="shared" si="1"/>
        <v/>
      </c>
      <c r="K39" s="65" t="str">
        <f t="shared" si="2"/>
        <v/>
      </c>
      <c r="L39" s="19" t="str">
        <f t="shared" si="16"/>
        <v/>
      </c>
      <c r="M39" s="11" t="str">
        <f t="shared" si="3"/>
        <v/>
      </c>
      <c r="N39" s="19" t="str">
        <f t="shared" si="4"/>
        <v/>
      </c>
      <c r="O39" s="11" t="str">
        <f t="shared" si="5"/>
        <v/>
      </c>
      <c r="P39" s="19" t="str">
        <f t="shared" si="6"/>
        <v/>
      </c>
      <c r="Q39" s="11" t="str">
        <f t="shared" si="7"/>
        <v/>
      </c>
      <c r="R39" s="77"/>
      <c r="S39" s="78"/>
      <c r="T39" s="147"/>
      <c r="U39" s="148"/>
      <c r="V39" s="82"/>
      <c r="W39" s="83"/>
      <c r="X39" s="34">
        <f t="shared" si="8"/>
        <v>0</v>
      </c>
      <c r="Y39" s="39" t="str">
        <f t="shared" si="9"/>
        <v>0:00</v>
      </c>
      <c r="Z39" s="38" t="str">
        <f t="shared" si="10"/>
        <v>0:00</v>
      </c>
      <c r="AA39" s="9">
        <f t="shared" si="11"/>
        <v>0</v>
      </c>
      <c r="AB39" s="9">
        <v>0.33333333333333331</v>
      </c>
      <c r="AC39" s="37">
        <f t="shared" si="12"/>
        <v>-0.33333333333333331</v>
      </c>
      <c r="AD39" s="41">
        <v>0.91666666666666663</v>
      </c>
      <c r="AE39" s="41">
        <f t="shared" si="13"/>
        <v>0.91666666666666663</v>
      </c>
      <c r="AF39" s="37">
        <f t="shared" si="14"/>
        <v>-0.91666666666666663</v>
      </c>
    </row>
    <row r="40" spans="1:32" ht="24.75" customHeight="1" x14ac:dyDescent="0.15">
      <c r="A40" s="54"/>
      <c r="B40" s="7"/>
      <c r="C40" s="55"/>
      <c r="D40" s="55"/>
      <c r="E40" s="56"/>
      <c r="F40" s="56"/>
      <c r="G40" s="57" t="s">
        <v>24</v>
      </c>
      <c r="H40" s="57"/>
      <c r="I40" s="58"/>
      <c r="J40" s="59" t="str">
        <f>IF(SUM(J9:J39)=0,"",SUM(J9:J39)+INT(SUM(K9:K39)/60))</f>
        <v/>
      </c>
      <c r="K40" s="60" t="str">
        <f>IF(SUM(J9:J39)=0,"",SUM(K9:K39)-INT(SUM(K9:K39)/60)*60)</f>
        <v/>
      </c>
      <c r="L40" s="59" t="str">
        <f>IF((SUM(L9:L39)+INT(SUM(M9:M39)/60))=0,"",SUM(L9:L39)+INT(SUM(M9:M39)/60))</f>
        <v/>
      </c>
      <c r="M40" s="60" t="str">
        <f>IF(AND(SUM(L9:L39)=0,SUM(M9:M39)=0),"",SUM(M9:M39)-INT(SUM(M9:M39)/60)*60)</f>
        <v/>
      </c>
      <c r="N40" s="59" t="str">
        <f>IF((SUM(N9:N39)+INT(SUM(O9:O39)/60))=0,"",SUM(N9:N39)+INT(SUM(O9:O39)/60))</f>
        <v/>
      </c>
      <c r="O40" s="60" t="str">
        <f>IF(SUM(N9:N39)=0,"",SUM(O9:O39)-INT(SUM(O9:O39)/60)*60)</f>
        <v/>
      </c>
      <c r="P40" s="59" t="str">
        <f>IF((SUM(P9:P39)+INT(SUM(Q9:Q39)/60))=0,"",SUM(P9:P39)+INT(SUM(Q9:Q39)/60))</f>
        <v/>
      </c>
      <c r="Q40" s="60" t="str">
        <f>IF(AND(SUM(P9:P39)=0,SUM(Q9:Q39)=0),"",SUM(Q9:Q39)-INT(SUM(Q9:Q39)/60)*60)</f>
        <v/>
      </c>
      <c r="R40" s="59" t="str">
        <f>IF((SUM(R9:R39)+INT(SUM(S9:S39)/60))=0,"",SUM(R9:R39)+INT(SUM(S9:S39)/60))</f>
        <v/>
      </c>
      <c r="S40" s="60" t="str">
        <f>IF(AND(SUM(R9:R39)=0,SUM(S9:S39)=0),"",SUM(S9:S39)-INT(SUM(S9:S39)/60)*60)</f>
        <v/>
      </c>
      <c r="T40" s="61">
        <f>SUM(T9:T39)+INT(SUM(U9:U39)/60)</f>
        <v>0</v>
      </c>
      <c r="U40" s="62"/>
      <c r="V40" s="61"/>
      <c r="W40" s="62"/>
      <c r="AB40" s="40"/>
    </row>
    <row r="41" spans="1:32" ht="10.5" customHeight="1" x14ac:dyDescent="0.15"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32" ht="21.75" customHeight="1" x14ac:dyDescent="0.15">
      <c r="B42" s="4"/>
      <c r="C42" s="4"/>
      <c r="D42" s="2"/>
      <c r="F42" s="141" t="s">
        <v>41</v>
      </c>
      <c r="G42" s="142"/>
      <c r="H42" s="140">
        <f>COUNTA($E$9:$E$39)-Q42</f>
        <v>0</v>
      </c>
      <c r="I42" s="140"/>
      <c r="J42" s="143" t="s">
        <v>42</v>
      </c>
      <c r="K42" s="143"/>
      <c r="L42" s="140">
        <v>0</v>
      </c>
      <c r="M42" s="140"/>
      <c r="N42" s="144" t="s">
        <v>6</v>
      </c>
      <c r="O42" s="144"/>
      <c r="P42" s="140">
        <v>0</v>
      </c>
      <c r="Q42" s="140"/>
      <c r="R42" s="144" t="s">
        <v>40</v>
      </c>
      <c r="S42" s="144"/>
      <c r="T42" s="140">
        <v>0</v>
      </c>
      <c r="U42" s="140"/>
      <c r="W42" s="28"/>
    </row>
    <row r="43" spans="1:32" ht="9" customHeight="1" x14ac:dyDescent="0.15"/>
    <row r="44" spans="1:32" ht="18" customHeight="1" x14ac:dyDescent="0.15">
      <c r="A44" s="151" t="s">
        <v>29</v>
      </c>
      <c r="B44" s="165" t="s">
        <v>30</v>
      </c>
      <c r="C44" s="166"/>
      <c r="D44" s="167"/>
      <c r="E44" s="167"/>
      <c r="F44" s="167"/>
      <c r="G44" s="167"/>
      <c r="H44" s="167"/>
      <c r="I44" s="167"/>
      <c r="J44" s="167"/>
      <c r="K44" s="167"/>
      <c r="L44" s="167"/>
      <c r="M44" s="168"/>
      <c r="N44" s="165" t="s">
        <v>31</v>
      </c>
      <c r="O44" s="179"/>
      <c r="P44" s="180"/>
      <c r="Q44" s="180"/>
      <c r="R44" s="180"/>
      <c r="S44" s="180"/>
      <c r="T44" s="180"/>
      <c r="U44" s="180"/>
      <c r="V44" s="180"/>
      <c r="W44" s="181"/>
      <c r="X44" s="161"/>
      <c r="Y44" s="161"/>
      <c r="Z44" s="162"/>
    </row>
    <row r="45" spans="1:32" ht="18" customHeight="1" x14ac:dyDescent="0.15">
      <c r="A45" s="178"/>
      <c r="B45" s="165"/>
      <c r="C45" s="169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165"/>
      <c r="O45" s="179"/>
      <c r="P45" s="180"/>
      <c r="Q45" s="180"/>
      <c r="R45" s="180"/>
      <c r="S45" s="180"/>
      <c r="T45" s="180"/>
      <c r="U45" s="180"/>
      <c r="V45" s="180"/>
      <c r="W45" s="181"/>
      <c r="X45" s="163"/>
      <c r="Y45" s="163"/>
      <c r="Z45" s="164"/>
    </row>
    <row r="46" spans="1:32" ht="18" customHeight="1" x14ac:dyDescent="0.15">
      <c r="A46" s="178"/>
      <c r="B46" s="165" t="s">
        <v>32</v>
      </c>
      <c r="C46" s="166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8"/>
    </row>
    <row r="47" spans="1:32" ht="18" customHeight="1" x14ac:dyDescent="0.15">
      <c r="A47" s="152"/>
      <c r="B47" s="165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1"/>
    </row>
    <row r="48" spans="1:32" ht="7.5" customHeight="1" x14ac:dyDescent="0.15">
      <c r="A48" s="22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3"/>
      <c r="Q48" s="3"/>
      <c r="R48" s="3"/>
      <c r="S48" s="3"/>
      <c r="T48" s="3"/>
      <c r="U48" s="3"/>
    </row>
    <row r="49" spans="1:24" ht="24" customHeight="1" x14ac:dyDescent="0.15">
      <c r="A49" s="151" t="s">
        <v>35</v>
      </c>
      <c r="B49" s="151" t="s">
        <v>34</v>
      </c>
      <c r="C49" s="172"/>
      <c r="D49" s="173"/>
      <c r="E49" s="173"/>
      <c r="F49" s="173"/>
      <c r="G49" s="173"/>
      <c r="H49" s="173"/>
      <c r="I49" s="173"/>
      <c r="J49" s="173"/>
      <c r="K49" s="174"/>
      <c r="L49" s="151" t="s">
        <v>36</v>
      </c>
      <c r="M49" s="103"/>
      <c r="N49" s="99" t="s">
        <v>12</v>
      </c>
      <c r="O49" s="118"/>
      <c r="P49" s="63" t="s">
        <v>13</v>
      </c>
      <c r="Q49" s="100" t="s">
        <v>37</v>
      </c>
      <c r="R49" s="99"/>
      <c r="S49" s="98" t="s">
        <v>12</v>
      </c>
      <c r="T49" s="118"/>
      <c r="U49" s="63" t="s">
        <v>13</v>
      </c>
      <c r="V49" s="145" t="s">
        <v>38</v>
      </c>
      <c r="W49" s="146"/>
    </row>
    <row r="50" spans="1:24" ht="24" customHeight="1" x14ac:dyDescent="0.15">
      <c r="A50" s="152"/>
      <c r="B50" s="152"/>
      <c r="C50" s="175"/>
      <c r="D50" s="176"/>
      <c r="E50" s="176"/>
      <c r="F50" s="176"/>
      <c r="G50" s="176"/>
      <c r="H50" s="176"/>
      <c r="I50" s="176"/>
      <c r="J50" s="176"/>
      <c r="K50" s="177"/>
      <c r="L50" s="152"/>
      <c r="M50" s="103"/>
      <c r="N50" s="99" t="s">
        <v>12</v>
      </c>
      <c r="O50" s="118"/>
      <c r="P50" s="63" t="s">
        <v>13</v>
      </c>
      <c r="Q50" s="100" t="s">
        <v>37</v>
      </c>
      <c r="R50" s="104"/>
      <c r="S50" s="98" t="s">
        <v>12</v>
      </c>
      <c r="T50" s="118"/>
      <c r="U50" s="63" t="s">
        <v>13</v>
      </c>
      <c r="V50" s="145" t="s">
        <v>38</v>
      </c>
      <c r="W50" s="146"/>
    </row>
    <row r="51" spans="1:24" ht="7.5" customHeight="1" x14ac:dyDescent="0.15">
      <c r="O51" s="23"/>
      <c r="P51" s="61"/>
      <c r="Q51" s="61"/>
      <c r="R51" s="94"/>
      <c r="S51" s="95"/>
      <c r="T51" s="61"/>
      <c r="U51" s="61"/>
      <c r="V51" s="96"/>
      <c r="W51" s="97"/>
      <c r="X51" s="71"/>
    </row>
    <row r="52" spans="1:24" ht="20.100000000000001" customHeight="1" x14ac:dyDescent="0.15">
      <c r="A52" s="151" t="s">
        <v>33</v>
      </c>
      <c r="B52" s="153"/>
      <c r="C52" s="154"/>
      <c r="D52" s="154"/>
      <c r="E52" s="154"/>
      <c r="F52" s="154"/>
      <c r="G52" s="154"/>
      <c r="H52" s="154"/>
      <c r="I52" s="154"/>
      <c r="J52" s="154"/>
      <c r="K52" s="155"/>
      <c r="L52" s="101"/>
      <c r="M52" s="101"/>
      <c r="W52" s="92"/>
      <c r="X52" s="71"/>
    </row>
    <row r="53" spans="1:24" ht="20.100000000000001" customHeight="1" x14ac:dyDescent="0.15">
      <c r="A53" s="152"/>
      <c r="B53" s="156"/>
      <c r="C53" s="157"/>
      <c r="D53" s="157"/>
      <c r="E53" s="157"/>
      <c r="F53" s="157"/>
      <c r="G53" s="157"/>
      <c r="H53" s="157"/>
      <c r="I53" s="157"/>
      <c r="J53" s="157"/>
      <c r="K53" s="158"/>
      <c r="L53" s="101"/>
      <c r="M53" s="101"/>
      <c r="W53" s="93"/>
      <c r="X53" s="28"/>
    </row>
    <row r="54" spans="1:24" ht="19.5" customHeight="1" x14ac:dyDescent="0.2">
      <c r="A54" s="101"/>
      <c r="M54" s="90"/>
      <c r="N54" s="20"/>
    </row>
    <row r="55" spans="1:24" ht="16.5" customHeight="1" x14ac:dyDescent="0.2">
      <c r="A55" s="24" t="s">
        <v>10</v>
      </c>
      <c r="K55" s="90"/>
      <c r="M55" s="90"/>
      <c r="N55" s="20"/>
      <c r="R55" s="69" t="s">
        <v>14</v>
      </c>
    </row>
    <row r="56" spans="1:24" ht="20.25" customHeight="1" x14ac:dyDescent="0.15">
      <c r="B56" s="1" t="s">
        <v>11</v>
      </c>
      <c r="M56" s="89"/>
      <c r="Q56" s="70" t="s">
        <v>25</v>
      </c>
      <c r="S56" s="1" t="s">
        <v>26</v>
      </c>
    </row>
    <row r="57" spans="1:24" ht="14.25" customHeight="1" x14ac:dyDescent="0.15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M57" s="86"/>
      <c r="Q57" s="70" t="s">
        <v>27</v>
      </c>
      <c r="S57" s="1" t="s">
        <v>39</v>
      </c>
    </row>
    <row r="58" spans="1:24" ht="15.75" customHeight="1" x14ac:dyDescent="0.15">
      <c r="A58" s="22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M58" s="91"/>
      <c r="P58" s="102"/>
    </row>
  </sheetData>
  <sheetProtection formatCells="0" formatColumns="0" formatRows="0"/>
  <mergeCells count="76">
    <mergeCell ref="A52:A53"/>
    <mergeCell ref="B52:K53"/>
    <mergeCell ref="B57:K58"/>
    <mergeCell ref="X44:Z44"/>
    <mergeCell ref="X45:Z45"/>
    <mergeCell ref="B46:B47"/>
    <mergeCell ref="C46:W47"/>
    <mergeCell ref="A49:A50"/>
    <mergeCell ref="B49:B50"/>
    <mergeCell ref="C49:K50"/>
    <mergeCell ref="A44:A47"/>
    <mergeCell ref="B44:B45"/>
    <mergeCell ref="N44:N45"/>
    <mergeCell ref="O44:W45"/>
    <mergeCell ref="C44:M45"/>
    <mergeCell ref="L49:L50"/>
    <mergeCell ref="V49:W49"/>
    <mergeCell ref="V50:W50"/>
    <mergeCell ref="R42:S42"/>
    <mergeCell ref="T42:U42"/>
    <mergeCell ref="T36:U36"/>
    <mergeCell ref="T37:U37"/>
    <mergeCell ref="T38:U38"/>
    <mergeCell ref="T39:U39"/>
    <mergeCell ref="F42:G42"/>
    <mergeCell ref="H42:I42"/>
    <mergeCell ref="J42:K42"/>
    <mergeCell ref="L42:M42"/>
    <mergeCell ref="N42:O42"/>
    <mergeCell ref="P42:Q42"/>
    <mergeCell ref="T31:U31"/>
    <mergeCell ref="T32:U32"/>
    <mergeCell ref="T33:U33"/>
    <mergeCell ref="T34:U34"/>
    <mergeCell ref="T35:U35"/>
    <mergeCell ref="T26:U26"/>
    <mergeCell ref="T27:U27"/>
    <mergeCell ref="T28:U28"/>
    <mergeCell ref="T29:U29"/>
    <mergeCell ref="T30:U30"/>
    <mergeCell ref="T21:U21"/>
    <mergeCell ref="T22:U22"/>
    <mergeCell ref="T23:U23"/>
    <mergeCell ref="T24:U24"/>
    <mergeCell ref="T25:U25"/>
    <mergeCell ref="T16:U16"/>
    <mergeCell ref="T17:U17"/>
    <mergeCell ref="T18:U18"/>
    <mergeCell ref="T19:U19"/>
    <mergeCell ref="T20:U20"/>
    <mergeCell ref="T11:U11"/>
    <mergeCell ref="T12:U12"/>
    <mergeCell ref="T13:U13"/>
    <mergeCell ref="T14:U14"/>
    <mergeCell ref="T15:U15"/>
    <mergeCell ref="T6:U8"/>
    <mergeCell ref="V6:V8"/>
    <mergeCell ref="W6:W8"/>
    <mergeCell ref="T9:U9"/>
    <mergeCell ref="T10:U10"/>
    <mergeCell ref="A1:W1"/>
    <mergeCell ref="A2:W2"/>
    <mergeCell ref="A3:AB3"/>
    <mergeCell ref="A4:AB4"/>
    <mergeCell ref="A6:A8"/>
    <mergeCell ref="B6:B8"/>
    <mergeCell ref="C6:C8"/>
    <mergeCell ref="D6:D8"/>
    <mergeCell ref="E6:F7"/>
    <mergeCell ref="G6:H7"/>
    <mergeCell ref="I6:I8"/>
    <mergeCell ref="J6:K7"/>
    <mergeCell ref="L6:M7"/>
    <mergeCell ref="N6:O7"/>
    <mergeCell ref="P6:Q7"/>
    <mergeCell ref="R6:S7"/>
  </mergeCells>
  <phoneticPr fontId="1"/>
  <dataValidations count="2">
    <dataValidation imeMode="off" allowBlank="1" showInputMessage="1" showErrorMessage="1" sqref="E9:I39 A2:W2 W52:W53 P49:P50 R51 T51 U49:V51" xr:uid="{00000000-0002-0000-0800-000000000000}"/>
    <dataValidation type="list" imeMode="off" allowBlank="1" showInputMessage="1" showErrorMessage="1" sqref="D9:D39 V9:V39" xr:uid="{00000000-0002-0000-0800-000001000000}">
      <formula1>"*"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87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2023年12月</vt:lpstr>
      <vt:lpstr>2024年1月 </vt:lpstr>
      <vt:lpstr>2024年2月</vt:lpstr>
      <vt:lpstr>2024年3月</vt:lpstr>
      <vt:lpstr>2024年4月</vt:lpstr>
      <vt:lpstr>2024年5月</vt:lpstr>
      <vt:lpstr>2024年6月</vt:lpstr>
      <vt:lpstr>2024年7月</vt:lpstr>
      <vt:lpstr>2024年8月</vt:lpstr>
      <vt:lpstr>2024年9月</vt:lpstr>
      <vt:lpstr>2024年10月</vt:lpstr>
      <vt:lpstr>2024年11月</vt:lpstr>
      <vt:lpstr>2024年12月</vt:lpstr>
      <vt:lpstr>年月なし</vt:lpstr>
      <vt:lpstr>'2023年12月'!Print_Area</vt:lpstr>
      <vt:lpstr>'2024年10月'!Print_Area</vt:lpstr>
      <vt:lpstr>'2024年11月'!Print_Area</vt:lpstr>
      <vt:lpstr>'2024年12月'!Print_Area</vt:lpstr>
      <vt:lpstr>'2024年1月 '!Print_Area</vt:lpstr>
      <vt:lpstr>'2024年2月'!Print_Area</vt:lpstr>
      <vt:lpstr>'2024年3月'!Print_Area</vt:lpstr>
      <vt:lpstr>'2024年4月'!Print_Area</vt:lpstr>
      <vt:lpstr>'2024年5月'!Print_Area</vt:lpstr>
      <vt:lpstr>'2024年6月'!Print_Area</vt:lpstr>
      <vt:lpstr>'2024年7月'!Print_Area</vt:lpstr>
      <vt:lpstr>'2024年8月'!Print_Area</vt:lpstr>
      <vt:lpstr>'2024年9月'!Print_Area</vt:lpstr>
      <vt:lpstr>年月なし!Print_Area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</dc:creator>
  <cp:lastModifiedBy>abeam_u</cp:lastModifiedBy>
  <cp:lastPrinted>2023-11-02T04:44:28Z</cp:lastPrinted>
  <dcterms:created xsi:type="dcterms:W3CDTF">2008-04-15T01:05:29Z</dcterms:created>
  <dcterms:modified xsi:type="dcterms:W3CDTF">2023-12-07T02:36:23Z</dcterms:modified>
</cp:coreProperties>
</file>